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Website\Online Forms\County Information\Final Settlements\"/>
    </mc:Choice>
  </mc:AlternateContent>
  <xr:revisionPtr revIDLastSave="0" documentId="8_{D2749BF7-64A4-4F2E-94E7-DEA616579DA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FC 12" sheetId="2" r:id="rId1"/>
    <sheet name="Commissions" sheetId="3" r:id="rId2"/>
    <sheet name="Exemptions" sheetId="4" state="hidden" r:id="rId3"/>
    <sheet name="Deductions" sheetId="5" state="hidden" r:id="rId4"/>
    <sheet name="MV Recap" sheetId="6" r:id="rId5"/>
    <sheet name="Check Sheet" sheetId="8" state="hidden" r:id="rId6"/>
    <sheet name="MV Only" sheetId="10" state="hidden" r:id="rId7"/>
    <sheet name="Property Only" sheetId="9" state="hidden" r:id="rId8"/>
  </sheets>
  <definedNames>
    <definedName name="_xlnm._FilterDatabase" localSheetId="5" hidden="1">'Check Sheet'!$F$4:$I$70</definedName>
    <definedName name="_xlnm.Print_Area" localSheetId="1">Commissions!$A$1:$G$69</definedName>
    <definedName name="_xlnm.Print_Area" localSheetId="3">Deductions!$A$1:$F$72</definedName>
    <definedName name="_xlnm.Print_Area" localSheetId="0">'DFC 12'!$B$1:$Z$49</definedName>
    <definedName name="_xlnm.Print_Area" localSheetId="2">Exemptions!$A$1:$F$72</definedName>
    <definedName name="_xlnm.Print_Area" localSheetId="6">'MV Only'!$B$1:$Z$49</definedName>
    <definedName name="_xlnm.Print_Area" localSheetId="7">'Property Only'!$B$1:$Z$49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" i="9" l="1"/>
  <c r="P4" i="9"/>
  <c r="X1" i="9"/>
  <c r="P4" i="10"/>
  <c r="X1" i="10"/>
  <c r="Q1" i="10"/>
  <c r="U42" i="10"/>
  <c r="Y38" i="9" l="1"/>
  <c r="X38" i="9"/>
  <c r="W38" i="9"/>
  <c r="Y29" i="9"/>
  <c r="X29" i="9"/>
  <c r="W29" i="9"/>
  <c r="Y27" i="9"/>
  <c r="Y19" i="9"/>
  <c r="Y18" i="9"/>
  <c r="Y14" i="9"/>
  <c r="Y10" i="9"/>
  <c r="Y8" i="9"/>
  <c r="Y7" i="9"/>
  <c r="X27" i="9"/>
  <c r="X19" i="9"/>
  <c r="X18" i="9"/>
  <c r="X14" i="9"/>
  <c r="X10" i="9"/>
  <c r="X8" i="9"/>
  <c r="X7" i="9"/>
  <c r="W27" i="9"/>
  <c r="W19" i="9"/>
  <c r="W18" i="9"/>
  <c r="W14" i="9"/>
  <c r="W10" i="9"/>
  <c r="W8" i="9"/>
  <c r="W7" i="9"/>
  <c r="V4" i="10"/>
  <c r="W2" i="10"/>
  <c r="V4" i="9"/>
  <c r="W2" i="9"/>
  <c r="T41" i="9"/>
  <c r="T27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S41" i="9"/>
  <c r="S27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R41" i="9"/>
  <c r="R27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Q27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T36" i="10"/>
  <c r="T35" i="10"/>
  <c r="T34" i="10"/>
  <c r="T33" i="10"/>
  <c r="S36" i="10"/>
  <c r="S35" i="10"/>
  <c r="S34" i="10"/>
  <c r="S33" i="10"/>
  <c r="R36" i="10"/>
  <c r="R35" i="10"/>
  <c r="R34" i="10"/>
  <c r="R33" i="10"/>
  <c r="Q36" i="10"/>
  <c r="Q35" i="10"/>
  <c r="Q34" i="10"/>
  <c r="Q33" i="10"/>
  <c r="Q30" i="10"/>
  <c r="R30" i="10"/>
  <c r="S30" i="10"/>
  <c r="T30" i="10"/>
  <c r="T29" i="10"/>
  <c r="S29" i="10"/>
  <c r="R29" i="10"/>
  <c r="Q29" i="10"/>
  <c r="C42" i="10" l="1"/>
  <c r="U41" i="10"/>
  <c r="U40" i="10"/>
  <c r="T26" i="10"/>
  <c r="T28" i="10" s="1"/>
  <c r="S26" i="10"/>
  <c r="S28" i="10" s="1"/>
  <c r="R26" i="10"/>
  <c r="R28" i="10" s="1"/>
  <c r="Q26" i="10"/>
  <c r="X28" i="10"/>
  <c r="Y28" i="10"/>
  <c r="W28" i="10"/>
  <c r="U42" i="9"/>
  <c r="C42" i="9"/>
  <c r="U41" i="9"/>
  <c r="U40" i="9"/>
  <c r="T26" i="9"/>
  <c r="T28" i="9" s="1"/>
  <c r="T38" i="9" s="1"/>
  <c r="S26" i="9"/>
  <c r="S28" i="9" s="1"/>
  <c r="S38" i="9" s="1"/>
  <c r="R26" i="9"/>
  <c r="R28" i="9" s="1"/>
  <c r="R38" i="9" s="1"/>
  <c r="Q26" i="9"/>
  <c r="B8" i="8"/>
  <c r="B9" i="8"/>
  <c r="B10" i="8"/>
  <c r="B11" i="8"/>
  <c r="B12" i="8"/>
  <c r="B13" i="8"/>
  <c r="B14" i="8"/>
  <c r="B15" i="8"/>
  <c r="B16" i="8"/>
  <c r="B23" i="8"/>
  <c r="B24" i="8"/>
  <c r="B25" i="8"/>
  <c r="B26" i="8"/>
  <c r="B27" i="8"/>
  <c r="B28" i="8"/>
  <c r="B29" i="8"/>
  <c r="B30" i="8"/>
  <c r="B31" i="8"/>
  <c r="B38" i="8"/>
  <c r="B39" i="8"/>
  <c r="B40" i="8"/>
  <c r="B41" i="8"/>
  <c r="B42" i="8"/>
  <c r="B43" i="8"/>
  <c r="B44" i="8"/>
  <c r="B45" i="8"/>
  <c r="B46" i="8"/>
  <c r="B53" i="8"/>
  <c r="B54" i="8"/>
  <c r="B55" i="8"/>
  <c r="B56" i="8"/>
  <c r="B57" i="8"/>
  <c r="B58" i="8"/>
  <c r="B59" i="8"/>
  <c r="B60" i="8"/>
  <c r="B61" i="8"/>
  <c r="F65" i="8"/>
  <c r="F66" i="8"/>
  <c r="F67" i="8"/>
  <c r="F68" i="8"/>
  <c r="F69" i="8"/>
  <c r="F64" i="8"/>
  <c r="F57" i="8"/>
  <c r="F58" i="8"/>
  <c r="F59" i="8"/>
  <c r="F60" i="8"/>
  <c r="F61" i="8"/>
  <c r="F56" i="8"/>
  <c r="F49" i="8"/>
  <c r="F50" i="8"/>
  <c r="F51" i="8"/>
  <c r="F52" i="8"/>
  <c r="F53" i="8"/>
  <c r="F48" i="8"/>
  <c r="F41" i="8"/>
  <c r="F42" i="8"/>
  <c r="F43" i="8"/>
  <c r="F44" i="8"/>
  <c r="F45" i="8"/>
  <c r="F40" i="8"/>
  <c r="F34" i="8"/>
  <c r="F35" i="8"/>
  <c r="F36" i="8"/>
  <c r="F37" i="8"/>
  <c r="F33" i="8"/>
  <c r="F25" i="8"/>
  <c r="F26" i="8"/>
  <c r="F27" i="8"/>
  <c r="F28" i="8"/>
  <c r="F29" i="8"/>
  <c r="F30" i="8"/>
  <c r="F24" i="8"/>
  <c r="F15" i="8"/>
  <c r="F16" i="8"/>
  <c r="F17" i="8"/>
  <c r="F18" i="8"/>
  <c r="F19" i="8"/>
  <c r="F20" i="8"/>
  <c r="F21" i="8"/>
  <c r="F14" i="8"/>
  <c r="F7" i="8"/>
  <c r="F8" i="8"/>
  <c r="F9" i="8"/>
  <c r="F10" i="8"/>
  <c r="F11" i="8"/>
  <c r="F6" i="8"/>
  <c r="I6" i="8"/>
  <c r="I7" i="8"/>
  <c r="I8" i="8"/>
  <c r="I9" i="8"/>
  <c r="I10" i="8"/>
  <c r="I11" i="8"/>
  <c r="I14" i="8"/>
  <c r="I15" i="8"/>
  <c r="I16" i="8"/>
  <c r="I17" i="8"/>
  <c r="I18" i="8"/>
  <c r="I19" i="8"/>
  <c r="I20" i="8"/>
  <c r="I21" i="8"/>
  <c r="I24" i="8"/>
  <c r="I25" i="8"/>
  <c r="I26" i="8"/>
  <c r="I27" i="8"/>
  <c r="I28" i="8"/>
  <c r="I29" i="8"/>
  <c r="I30" i="8"/>
  <c r="I33" i="8"/>
  <c r="I34" i="8"/>
  <c r="I35" i="8"/>
  <c r="I36" i="8"/>
  <c r="I37" i="8"/>
  <c r="I40" i="8"/>
  <c r="I41" i="8"/>
  <c r="I42" i="8"/>
  <c r="I43" i="8"/>
  <c r="I44" i="8"/>
  <c r="I45" i="8"/>
  <c r="I48" i="8"/>
  <c r="I49" i="8"/>
  <c r="I50" i="8"/>
  <c r="I51" i="8"/>
  <c r="I52" i="8"/>
  <c r="I53" i="8"/>
  <c r="I56" i="8"/>
  <c r="I57" i="8"/>
  <c r="I58" i="8"/>
  <c r="I59" i="8"/>
  <c r="I60" i="8"/>
  <c r="I61" i="8"/>
  <c r="I64" i="8"/>
  <c r="I65" i="8"/>
  <c r="I66" i="8"/>
  <c r="I67" i="8"/>
  <c r="I68" i="8"/>
  <c r="I69" i="8"/>
  <c r="H6" i="8"/>
  <c r="H7" i="8"/>
  <c r="H8" i="8"/>
  <c r="H9" i="8"/>
  <c r="H10" i="8"/>
  <c r="H11" i="8"/>
  <c r="H14" i="8"/>
  <c r="H15" i="8"/>
  <c r="H16" i="8"/>
  <c r="H17" i="8"/>
  <c r="H18" i="8"/>
  <c r="H19" i="8"/>
  <c r="H20" i="8"/>
  <c r="H21" i="8"/>
  <c r="H24" i="8"/>
  <c r="H25" i="8"/>
  <c r="H26" i="8"/>
  <c r="H27" i="8"/>
  <c r="H28" i="8"/>
  <c r="H29" i="8"/>
  <c r="H30" i="8"/>
  <c r="H33" i="8"/>
  <c r="H34" i="8"/>
  <c r="H35" i="8"/>
  <c r="H36" i="8"/>
  <c r="H37" i="8"/>
  <c r="H40" i="8"/>
  <c r="H41" i="8"/>
  <c r="H42" i="8"/>
  <c r="H43" i="8"/>
  <c r="H44" i="8"/>
  <c r="H45" i="8"/>
  <c r="H48" i="8"/>
  <c r="H49" i="8"/>
  <c r="H50" i="8"/>
  <c r="H51" i="8"/>
  <c r="H52" i="8"/>
  <c r="H53" i="8"/>
  <c r="H56" i="8"/>
  <c r="H57" i="8"/>
  <c r="H58" i="8"/>
  <c r="H59" i="8"/>
  <c r="H60" i="8"/>
  <c r="H61" i="8"/>
  <c r="H64" i="8"/>
  <c r="H65" i="8"/>
  <c r="H66" i="8"/>
  <c r="H67" i="8"/>
  <c r="H68" i="8"/>
  <c r="H69" i="8"/>
  <c r="G6" i="8"/>
  <c r="G7" i="8"/>
  <c r="G8" i="8"/>
  <c r="G9" i="8"/>
  <c r="G10" i="8"/>
  <c r="G11" i="8"/>
  <c r="G14" i="8"/>
  <c r="G15" i="8"/>
  <c r="G16" i="8"/>
  <c r="G17" i="8"/>
  <c r="G18" i="8"/>
  <c r="G19" i="8"/>
  <c r="G20" i="8"/>
  <c r="G21" i="8"/>
  <c r="G24" i="8"/>
  <c r="G25" i="8"/>
  <c r="G26" i="8"/>
  <c r="G27" i="8"/>
  <c r="G28" i="8"/>
  <c r="G29" i="8"/>
  <c r="G30" i="8"/>
  <c r="G33" i="8"/>
  <c r="G34" i="8"/>
  <c r="G35" i="8"/>
  <c r="G36" i="8"/>
  <c r="G37" i="8"/>
  <c r="G40" i="8"/>
  <c r="G41" i="8"/>
  <c r="G42" i="8"/>
  <c r="G43" i="8"/>
  <c r="G44" i="8"/>
  <c r="G45" i="8"/>
  <c r="G48" i="8"/>
  <c r="G49" i="8"/>
  <c r="G50" i="8"/>
  <c r="G51" i="8"/>
  <c r="G52" i="8"/>
  <c r="G53" i="8"/>
  <c r="G56" i="8"/>
  <c r="G57" i="8"/>
  <c r="G58" i="8"/>
  <c r="G59" i="8"/>
  <c r="G60" i="8"/>
  <c r="G61" i="8"/>
  <c r="G64" i="8"/>
  <c r="G65" i="8"/>
  <c r="G66" i="8"/>
  <c r="G67" i="8"/>
  <c r="G68" i="8"/>
  <c r="G69" i="8"/>
  <c r="F12" i="8"/>
  <c r="F13" i="8"/>
  <c r="F22" i="8"/>
  <c r="F23" i="8"/>
  <c r="F31" i="8"/>
  <c r="F32" i="8"/>
  <c r="F38" i="8"/>
  <c r="F39" i="8"/>
  <c r="F46" i="8"/>
  <c r="F47" i="8"/>
  <c r="F54" i="8"/>
  <c r="F55" i="8"/>
  <c r="F62" i="8"/>
  <c r="F63" i="8"/>
  <c r="F70" i="8"/>
  <c r="F5" i="8"/>
  <c r="E6" i="8"/>
  <c r="E7" i="8"/>
  <c r="E8" i="8"/>
  <c r="E9" i="8"/>
  <c r="E10" i="8"/>
  <c r="E11" i="8"/>
  <c r="E12" i="8"/>
  <c r="E13" i="8"/>
  <c r="E14" i="8"/>
  <c r="E15" i="8"/>
  <c r="E16" i="8"/>
  <c r="E21" i="8"/>
  <c r="E22" i="8"/>
  <c r="E23" i="8"/>
  <c r="E24" i="8"/>
  <c r="E25" i="8"/>
  <c r="E26" i="8"/>
  <c r="E27" i="8"/>
  <c r="E28" i="8"/>
  <c r="E29" i="8"/>
  <c r="E30" i="8"/>
  <c r="E31" i="8"/>
  <c r="E36" i="8"/>
  <c r="E37" i="8"/>
  <c r="E38" i="8"/>
  <c r="E39" i="8"/>
  <c r="E40" i="8"/>
  <c r="E41" i="8"/>
  <c r="E42" i="8"/>
  <c r="E43" i="8"/>
  <c r="E44" i="8"/>
  <c r="E45" i="8"/>
  <c r="E46" i="8"/>
  <c r="E50" i="8"/>
  <c r="E51" i="8"/>
  <c r="E52" i="8"/>
  <c r="E53" i="8"/>
  <c r="E54" i="8"/>
  <c r="E55" i="8"/>
  <c r="E56" i="8"/>
  <c r="E57" i="8"/>
  <c r="E58" i="8"/>
  <c r="E59" i="8"/>
  <c r="E60" i="8"/>
  <c r="E61" i="8"/>
  <c r="D6" i="8"/>
  <c r="D7" i="8"/>
  <c r="D8" i="8"/>
  <c r="D9" i="8"/>
  <c r="D10" i="8"/>
  <c r="D11" i="8"/>
  <c r="D12" i="8"/>
  <c r="D13" i="8"/>
  <c r="D14" i="8"/>
  <c r="D15" i="8"/>
  <c r="D16" i="8"/>
  <c r="D21" i="8"/>
  <c r="D22" i="8"/>
  <c r="D23" i="8"/>
  <c r="D24" i="8"/>
  <c r="D25" i="8"/>
  <c r="D26" i="8"/>
  <c r="D27" i="8"/>
  <c r="D28" i="8"/>
  <c r="D29" i="8"/>
  <c r="D30" i="8"/>
  <c r="D31" i="8"/>
  <c r="D36" i="8"/>
  <c r="D37" i="8"/>
  <c r="D38" i="8"/>
  <c r="D39" i="8"/>
  <c r="D40" i="8"/>
  <c r="D41" i="8"/>
  <c r="D42" i="8"/>
  <c r="D43" i="8"/>
  <c r="D44" i="8"/>
  <c r="D45" i="8"/>
  <c r="D46" i="8"/>
  <c r="D50" i="8"/>
  <c r="D51" i="8"/>
  <c r="D52" i="8"/>
  <c r="D53" i="8"/>
  <c r="D54" i="8"/>
  <c r="D55" i="8"/>
  <c r="D56" i="8"/>
  <c r="D57" i="8"/>
  <c r="D58" i="8"/>
  <c r="D59" i="8"/>
  <c r="D60" i="8"/>
  <c r="D61" i="8"/>
  <c r="C6" i="8"/>
  <c r="C8" i="8"/>
  <c r="C9" i="8"/>
  <c r="C10" i="8"/>
  <c r="C11" i="8"/>
  <c r="C12" i="8"/>
  <c r="C13" i="8"/>
  <c r="C14" i="8"/>
  <c r="C15" i="8"/>
  <c r="C16" i="8"/>
  <c r="C21" i="8"/>
  <c r="C22" i="8"/>
  <c r="C23" i="8"/>
  <c r="C24" i="8"/>
  <c r="C25" i="8"/>
  <c r="C26" i="8"/>
  <c r="C27" i="8"/>
  <c r="C28" i="8"/>
  <c r="C29" i="8"/>
  <c r="C30" i="8"/>
  <c r="C31" i="8"/>
  <c r="C36" i="8"/>
  <c r="C37" i="8"/>
  <c r="C38" i="8"/>
  <c r="C39" i="8"/>
  <c r="C40" i="8"/>
  <c r="C41" i="8"/>
  <c r="C42" i="8"/>
  <c r="C43" i="8"/>
  <c r="C44" i="8"/>
  <c r="C45" i="8"/>
  <c r="C46" i="8"/>
  <c r="C50" i="8"/>
  <c r="C51" i="8"/>
  <c r="C52" i="8"/>
  <c r="C53" i="8"/>
  <c r="C54" i="8"/>
  <c r="C55" i="8"/>
  <c r="C56" i="8"/>
  <c r="C57" i="8"/>
  <c r="C58" i="8"/>
  <c r="C59" i="8"/>
  <c r="C60" i="8"/>
  <c r="C61" i="8"/>
  <c r="C7" i="8"/>
  <c r="A62" i="8"/>
  <c r="A7" i="8"/>
  <c r="A8" i="8"/>
  <c r="A9" i="8"/>
  <c r="A10" i="8"/>
  <c r="A11" i="8"/>
  <c r="A12" i="8"/>
  <c r="A13" i="8"/>
  <c r="A14" i="8"/>
  <c r="A15" i="8"/>
  <c r="A16" i="8"/>
  <c r="A17" i="8"/>
  <c r="A20" i="8"/>
  <c r="A22" i="8"/>
  <c r="A23" i="8"/>
  <c r="A24" i="8"/>
  <c r="A25" i="8"/>
  <c r="A26" i="8"/>
  <c r="A27" i="8"/>
  <c r="A28" i="8"/>
  <c r="A29" i="8"/>
  <c r="A30" i="8"/>
  <c r="A31" i="8"/>
  <c r="A32" i="8"/>
  <c r="A35" i="8"/>
  <c r="A37" i="8"/>
  <c r="A38" i="8"/>
  <c r="A39" i="8"/>
  <c r="A40" i="8"/>
  <c r="A41" i="8"/>
  <c r="A42" i="8"/>
  <c r="A43" i="8"/>
  <c r="A44" i="8"/>
  <c r="A45" i="8"/>
  <c r="A46" i="8"/>
  <c r="A47" i="8"/>
  <c r="A50" i="8"/>
  <c r="A52" i="8"/>
  <c r="A53" i="8"/>
  <c r="A54" i="8"/>
  <c r="A55" i="8"/>
  <c r="A56" i="8"/>
  <c r="A57" i="8"/>
  <c r="A58" i="8"/>
  <c r="A59" i="8"/>
  <c r="A60" i="8"/>
  <c r="A61" i="8"/>
  <c r="A5" i="8"/>
  <c r="H2" i="8"/>
  <c r="A2" i="8"/>
  <c r="C42" i="2"/>
  <c r="U42" i="2"/>
  <c r="U41" i="2"/>
  <c r="U40" i="2"/>
  <c r="Y21" i="9"/>
  <c r="X21" i="9"/>
  <c r="W21" i="9"/>
  <c r="Y22" i="9"/>
  <c r="X22" i="9"/>
  <c r="W22" i="9"/>
  <c r="Y12" i="9"/>
  <c r="X12" i="9"/>
  <c r="W12" i="9"/>
  <c r="Y16" i="9"/>
  <c r="X16" i="9"/>
  <c r="W16" i="9"/>
  <c r="W9" i="9"/>
  <c r="Y9" i="9"/>
  <c r="X9" i="9"/>
  <c r="Y17" i="9"/>
  <c r="X17" i="9"/>
  <c r="W17" i="9"/>
  <c r="Y15" i="9"/>
  <c r="X15" i="9"/>
  <c r="W15" i="9"/>
  <c r="F72" i="5"/>
  <c r="T42" i="2" s="1"/>
  <c r="T42" i="9" s="1"/>
  <c r="E72" i="5"/>
  <c r="S42" i="2" s="1"/>
  <c r="S42" i="9" s="1"/>
  <c r="D72" i="5"/>
  <c r="G70" i="8" s="1"/>
  <c r="C4" i="6"/>
  <c r="D16" i="6"/>
  <c r="R31" i="10" s="1"/>
  <c r="J35" i="6"/>
  <c r="H35" i="6"/>
  <c r="T32" i="2" s="1"/>
  <c r="F35" i="6"/>
  <c r="S32" i="10" s="1"/>
  <c r="D35" i="6"/>
  <c r="R32" i="10" s="1"/>
  <c r="C35" i="6"/>
  <c r="H36" i="6" s="1"/>
  <c r="J16" i="6"/>
  <c r="H16" i="6"/>
  <c r="T31" i="10" s="1"/>
  <c r="F16" i="6"/>
  <c r="S31" i="10" s="1"/>
  <c r="C16" i="6"/>
  <c r="Q31" i="10" s="1"/>
  <c r="F64" i="3"/>
  <c r="D2" i="5"/>
  <c r="D3" i="4"/>
  <c r="C2" i="4"/>
  <c r="C1" i="3"/>
  <c r="E64" i="5"/>
  <c r="H62" i="8" s="1"/>
  <c r="F64" i="5"/>
  <c r="D64" i="5"/>
  <c r="G62" i="8" s="1"/>
  <c r="E56" i="5"/>
  <c r="H54" i="8" s="1"/>
  <c r="F56" i="5"/>
  <c r="Y41" i="2" s="1"/>
  <c r="Y41" i="9" s="1"/>
  <c r="D56" i="5"/>
  <c r="G54" i="8" s="1"/>
  <c r="E48" i="5"/>
  <c r="H46" i="8" s="1"/>
  <c r="F48" i="5"/>
  <c r="I46" i="8" s="1"/>
  <c r="D48" i="5"/>
  <c r="W40" i="2" s="1"/>
  <c r="W40" i="9" s="1"/>
  <c r="E40" i="5"/>
  <c r="X37" i="2" s="1"/>
  <c r="X37" i="9" s="1"/>
  <c r="F40" i="5"/>
  <c r="Y37" i="2" s="1"/>
  <c r="Y37" i="9" s="1"/>
  <c r="D40" i="5"/>
  <c r="G38" i="8" s="1"/>
  <c r="E33" i="5"/>
  <c r="X36" i="2" s="1"/>
  <c r="X36" i="9" s="1"/>
  <c r="F33" i="5"/>
  <c r="D33" i="5"/>
  <c r="G31" i="8" s="1"/>
  <c r="E24" i="5"/>
  <c r="H22" i="8" s="1"/>
  <c r="F24" i="5"/>
  <c r="Y35" i="2" s="1"/>
  <c r="Y35" i="9" s="1"/>
  <c r="D24" i="5"/>
  <c r="E14" i="5"/>
  <c r="H12" i="8" s="1"/>
  <c r="F14" i="5"/>
  <c r="D14" i="5"/>
  <c r="R39" i="2" s="1"/>
  <c r="R39" i="9" s="1"/>
  <c r="G12" i="8"/>
  <c r="E62" i="4"/>
  <c r="D62" i="8" s="1"/>
  <c r="F62" i="4"/>
  <c r="E62" i="8" s="1"/>
  <c r="D62" i="4"/>
  <c r="W25" i="9" s="1"/>
  <c r="F32" i="4"/>
  <c r="E32" i="8" s="1"/>
  <c r="E47" i="4"/>
  <c r="D47" i="8" s="1"/>
  <c r="F47" i="4"/>
  <c r="E47" i="8" s="1"/>
  <c r="D47" i="4"/>
  <c r="E32" i="4"/>
  <c r="D32" i="8" s="1"/>
  <c r="D32" i="4"/>
  <c r="C32" i="8" s="1"/>
  <c r="E17" i="4"/>
  <c r="X26" i="9" s="1"/>
  <c r="F17" i="4"/>
  <c r="D17" i="4"/>
  <c r="Y20" i="9"/>
  <c r="W20" i="9"/>
  <c r="Y13" i="9"/>
  <c r="X13" i="9"/>
  <c r="W13" i="9"/>
  <c r="Y11" i="9"/>
  <c r="X11" i="9"/>
  <c r="W11" i="9"/>
  <c r="S26" i="2"/>
  <c r="S28" i="2" s="1"/>
  <c r="R26" i="2"/>
  <c r="R28" i="2" s="1"/>
  <c r="T26" i="2"/>
  <c r="T28" i="2" s="1"/>
  <c r="Q26" i="2"/>
  <c r="J36" i="6" l="1"/>
  <c r="R40" i="10" s="1"/>
  <c r="X40" i="2"/>
  <c r="X40" i="9" s="1"/>
  <c r="W36" i="2"/>
  <c r="W36" i="9" s="1"/>
  <c r="G65" i="3"/>
  <c r="Y25" i="9"/>
  <c r="X42" i="2"/>
  <c r="X42" i="9" s="1"/>
  <c r="S39" i="2"/>
  <c r="S39" i="9" s="1"/>
  <c r="W41" i="2"/>
  <c r="W41" i="9" s="1"/>
  <c r="Y23" i="9"/>
  <c r="S31" i="2"/>
  <c r="X23" i="9"/>
  <c r="E65" i="3"/>
  <c r="E64" i="3"/>
  <c r="Y40" i="2"/>
  <c r="Y40" i="9" s="1"/>
  <c r="R42" i="2"/>
  <c r="R42" i="9" s="1"/>
  <c r="S37" i="10"/>
  <c r="S43" i="10" s="1"/>
  <c r="R32" i="2"/>
  <c r="D36" i="6"/>
  <c r="Y26" i="9"/>
  <c r="G66" i="3"/>
  <c r="W42" i="2"/>
  <c r="W42" i="9" s="1"/>
  <c r="Y24" i="9"/>
  <c r="F65" i="3"/>
  <c r="X20" i="9"/>
  <c r="E66" i="3"/>
  <c r="E68" i="3" s="1"/>
  <c r="W26" i="9"/>
  <c r="F66" i="3"/>
  <c r="G64" i="3"/>
  <c r="G68" i="3" s="1"/>
  <c r="R37" i="10"/>
  <c r="I62" i="8"/>
  <c r="I12" i="8"/>
  <c r="D17" i="6"/>
  <c r="F36" i="6"/>
  <c r="F17" i="6"/>
  <c r="C17" i="8"/>
  <c r="W24" i="9"/>
  <c r="X24" i="9"/>
  <c r="X41" i="2"/>
  <c r="X41" i="9" s="1"/>
  <c r="T39" i="2"/>
  <c r="T39" i="9" s="1"/>
  <c r="W35" i="2"/>
  <c r="W35" i="9" s="1"/>
  <c r="X35" i="2"/>
  <c r="X35" i="9" s="1"/>
  <c r="Y36" i="2"/>
  <c r="Y36" i="9" s="1"/>
  <c r="W37" i="2"/>
  <c r="W37" i="9" s="1"/>
  <c r="Y42" i="2"/>
  <c r="Y42" i="9" s="1"/>
  <c r="Q31" i="2"/>
  <c r="T31" i="2"/>
  <c r="T37" i="2" s="1"/>
  <c r="Q32" i="2"/>
  <c r="S32" i="2"/>
  <c r="S37" i="2" s="1"/>
  <c r="R31" i="2"/>
  <c r="G46" i="8"/>
  <c r="H70" i="8"/>
  <c r="H38" i="8"/>
  <c r="I54" i="8"/>
  <c r="I31" i="8"/>
  <c r="I22" i="8"/>
  <c r="T32" i="10"/>
  <c r="T37" i="10" s="1"/>
  <c r="T43" i="10" s="1"/>
  <c r="H17" i="6"/>
  <c r="C62" i="8"/>
  <c r="D17" i="8"/>
  <c r="H31" i="8"/>
  <c r="I70" i="8"/>
  <c r="I38" i="8"/>
  <c r="Q32" i="10"/>
  <c r="G22" i="8"/>
  <c r="X25" i="9"/>
  <c r="C47" i="8"/>
  <c r="E17" i="8"/>
  <c r="R43" i="10" l="1"/>
  <c r="R40" i="2"/>
  <c r="Y28" i="9"/>
  <c r="R37" i="2"/>
  <c r="R38" i="2" s="1"/>
  <c r="X28" i="9"/>
  <c r="Y28" i="2"/>
  <c r="W28" i="2"/>
  <c r="W23" i="9"/>
  <c r="W28" i="9" s="1"/>
  <c r="F68" i="3"/>
  <c r="T38" i="2"/>
  <c r="G32" i="3"/>
  <c r="G38" i="3" s="1"/>
  <c r="X28" i="2"/>
  <c r="F32" i="3"/>
  <c r="F38" i="3" s="1"/>
  <c r="S38" i="2"/>
  <c r="E32" i="3" l="1"/>
  <c r="E34" i="3" s="1"/>
  <c r="E36" i="3" s="1"/>
  <c r="Y31" i="9"/>
  <c r="Y30" i="9"/>
  <c r="Y43" i="9" s="1"/>
  <c r="S43" i="2"/>
  <c r="S43" i="9"/>
  <c r="R43" i="2"/>
  <c r="R43" i="9"/>
  <c r="T43" i="2"/>
  <c r="T43" i="9"/>
  <c r="X32" i="2"/>
  <c r="X32" i="10"/>
  <c r="X33" i="10"/>
  <c r="X33" i="2"/>
  <c r="W30" i="9"/>
  <c r="W31" i="9"/>
  <c r="Y32" i="10"/>
  <c r="Y32" i="2"/>
  <c r="Y33" i="10"/>
  <c r="Y33" i="2"/>
  <c r="E38" i="3" l="1"/>
  <c r="W32" i="2" s="1"/>
  <c r="X43" i="10"/>
  <c r="Y43" i="10"/>
  <c r="T44" i="10" s="1"/>
  <c r="T45" i="10" s="1"/>
  <c r="W43" i="9"/>
  <c r="Y44" i="9"/>
  <c r="Y45" i="9" s="1"/>
  <c r="Y43" i="2"/>
  <c r="Y44" i="2" s="1"/>
  <c r="Y45" i="2" s="1"/>
  <c r="X30" i="9"/>
  <c r="X31" i="9"/>
  <c r="W33" i="2" l="1"/>
  <c r="W43" i="2" s="1"/>
  <c r="W44" i="2" s="1"/>
  <c r="W45" i="2" s="1"/>
  <c r="W32" i="10"/>
  <c r="W33" i="10"/>
  <c r="X43" i="9"/>
  <c r="T44" i="9"/>
  <c r="T45" i="9" s="1"/>
  <c r="Y44" i="10"/>
  <c r="Y45" i="10" s="1"/>
  <c r="T44" i="2"/>
  <c r="T45" i="2" s="1"/>
  <c r="W44" i="9"/>
  <c r="W45" i="9" s="1"/>
  <c r="R44" i="9"/>
  <c r="X43" i="2"/>
  <c r="S44" i="10"/>
  <c r="X44" i="10"/>
  <c r="X45" i="10" s="1"/>
  <c r="W43" i="10" l="1"/>
  <c r="W44" i="10" s="1"/>
  <c r="W45" i="10" s="1"/>
  <c r="R44" i="2"/>
  <c r="R45" i="2" s="1"/>
  <c r="R44" i="10"/>
  <c r="R45" i="10" s="1"/>
  <c r="S45" i="10"/>
  <c r="X44" i="2"/>
  <c r="X45" i="2" s="1"/>
  <c r="S44" i="2"/>
  <c r="S45" i="2" s="1"/>
  <c r="S44" i="9"/>
  <c r="S45" i="9" s="1"/>
  <c r="X44" i="9"/>
  <c r="X45" i="9" s="1"/>
  <c r="R45" i="9"/>
  <c r="R48" i="10" l="1"/>
  <c r="R48" i="9"/>
  <c r="R48" i="2"/>
</calcChain>
</file>

<file path=xl/sharedStrings.xml><?xml version="1.0" encoding="utf-8"?>
<sst xmlns="http://schemas.openxmlformats.org/spreadsheetml/2006/main" count="621" uniqueCount="154">
  <si>
    <t>Assessments:</t>
  </si>
  <si>
    <t>Regular</t>
  </si>
  <si>
    <t>Public Utilities</t>
  </si>
  <si>
    <t>Corporations</t>
  </si>
  <si>
    <t>Industrial Exemptions/ Abatements</t>
  </si>
  <si>
    <t>Property Subject to Act 48</t>
  </si>
  <si>
    <t>Property Subject to Act 91</t>
  </si>
  <si>
    <t>Other</t>
  </si>
  <si>
    <t>Escapes</t>
  </si>
  <si>
    <t>Supplement</t>
  </si>
  <si>
    <t xml:space="preserve">Supplement </t>
  </si>
  <si>
    <t>Gross Assessments - Regular</t>
  </si>
  <si>
    <t>Regular Interest Collected</t>
  </si>
  <si>
    <t>Subtotal Charges - Regular</t>
  </si>
  <si>
    <t>Motor Vehicle Interest - Prior Year</t>
  </si>
  <si>
    <t>Motor Vehicle Interest - Current Year</t>
  </si>
  <si>
    <t>Motor Vehicle Assessments - Prior Year</t>
  </si>
  <si>
    <t>Motor Vehicle Assessments - Current Year</t>
  </si>
  <si>
    <t>(RP 24)</t>
  </si>
  <si>
    <t>Less Motor Vehicle Errors *</t>
  </si>
  <si>
    <t>Less Credit Vouchers Redeemed</t>
  </si>
  <si>
    <t>(DFC 20)</t>
  </si>
  <si>
    <t>Retirement Contribution</t>
  </si>
  <si>
    <t>Credit Voucher Redemption Commissions</t>
  </si>
  <si>
    <t>GRAND TOTAL</t>
  </si>
  <si>
    <t>(DFC 34)</t>
  </si>
  <si>
    <t>(DFC 34A)</t>
  </si>
  <si>
    <t>(RP 21)</t>
  </si>
  <si>
    <t>*</t>
  </si>
  <si>
    <t>**</t>
  </si>
  <si>
    <t>***</t>
  </si>
  <si>
    <t>****</t>
  </si>
  <si>
    <t>Line 22 on left -- line 22 on right = Net regular taxes collected X commission rate</t>
  </si>
  <si>
    <t>Amount per abstract less applicable exemptions on lines 3, 5, 6, 7, 9, 10, 11, 14 &amp; 15</t>
  </si>
  <si>
    <t xml:space="preserve">Only take credit for those errors/refunds that have not been deducted from abstract. </t>
  </si>
  <si>
    <t>VALUATION</t>
  </si>
  <si>
    <t>GENERAL</t>
  </si>
  <si>
    <t>SOLDIER</t>
  </si>
  <si>
    <t>SCHOOL</t>
  </si>
  <si>
    <t>-</t>
  </si>
  <si>
    <t>Amounts Due</t>
  </si>
  <si>
    <t>Insolvents - Exemptions</t>
  </si>
  <si>
    <t>Errors - Homesteads</t>
  </si>
  <si>
    <t>Errors - Industrial Exemptions/Abatements</t>
  </si>
  <si>
    <t>Litigations - Homesteads</t>
  </si>
  <si>
    <t>Litigations - Industrial Exemptions/Abatements</t>
  </si>
  <si>
    <t>Lands Bid In - Other Exemptions</t>
  </si>
  <si>
    <t>Abatements - Net **</t>
  </si>
  <si>
    <t>Industrial Exemptions - Net **</t>
  </si>
  <si>
    <t>Other Exemptions - Net **</t>
  </si>
  <si>
    <t>Homestead Exemptions - Net **</t>
  </si>
  <si>
    <t>Subtotal Credits - Regular</t>
  </si>
  <si>
    <t>Mileage</t>
  </si>
  <si>
    <t>Commissions on Assessments - Regular***</t>
  </si>
  <si>
    <t>Commissions on Collections - Regular***</t>
  </si>
  <si>
    <t>Commissions on Collections - Motor Vehicle****</t>
  </si>
  <si>
    <t>Remittances</t>
  </si>
  <si>
    <t>Reappraisal</t>
  </si>
  <si>
    <t>Supernumerary</t>
  </si>
  <si>
    <t>Salary</t>
  </si>
  <si>
    <t>Litigations - Other Exemptions</t>
  </si>
  <si>
    <t>Litigations Abated - Current  (DFC 20)</t>
  </si>
  <si>
    <t>Lands Bid In - Net  (DFC 20)</t>
  </si>
  <si>
    <t>Litigations - Net  (DFC 20)</t>
  </si>
  <si>
    <t>Errors - Net  (DFC 20)</t>
  </si>
  <si>
    <t>Insolvents - Net  (DFC 20)</t>
  </si>
  <si>
    <t>Refunds (Before Commissions) - Regular  (DFC 20)</t>
  </si>
  <si>
    <t>Net Refunds (After Commissions) - Regular  (DFC 20)</t>
  </si>
  <si>
    <t>COUNTY</t>
  </si>
  <si>
    <t>Less Motor Vehicle Refunds *</t>
  </si>
  <si>
    <t>Errors - Other Exemptions</t>
  </si>
  <si>
    <t>TAX COLLECTION OFFICIAL</t>
  </si>
  <si>
    <t>Subtotal - Net Motor Vehicle Taxes Collected (Line 23 through 30)</t>
  </si>
  <si>
    <t>Subtotal - Regular and Motor Vehicle  Taxes (Line 22+31)</t>
  </si>
  <si>
    <t>Total Charges (Add lines 32 through 36)</t>
  </si>
  <si>
    <t>Line 31 on left X commission rate</t>
  </si>
  <si>
    <t>DFC 12 (Rev 09-04)</t>
  </si>
  <si>
    <t>Total Credits (Add lines 22 through 36)</t>
  </si>
  <si>
    <t>Lands Bid In - Homesteads</t>
  </si>
  <si>
    <t xml:space="preserve">Amounts Overpaid                 </t>
  </si>
  <si>
    <t>Total overpayment (due)</t>
  </si>
  <si>
    <t>all funds</t>
  </si>
  <si>
    <t xml:space="preserve">Less Credit Vouchers Refunded/Receipts for Credit </t>
  </si>
  <si>
    <t>/</t>
  </si>
  <si>
    <t>FINAL SETTLEMENT MADE</t>
  </si>
  <si>
    <t>BY</t>
  </si>
  <si>
    <t>Commissions on Assessments - Motor Vehicle****</t>
  </si>
  <si>
    <t>RETIREMENT</t>
  </si>
  <si>
    <t>REAPPRAISAL</t>
  </si>
  <si>
    <t>SUPERNUMERARY</t>
  </si>
  <si>
    <t>SALARY</t>
  </si>
  <si>
    <t>CR</t>
  </si>
  <si>
    <t>TOTAL</t>
  </si>
  <si>
    <t>EXEMPTIONS</t>
  </si>
  <si>
    <t>TAXES</t>
  </si>
  <si>
    <t>H.S</t>
  </si>
  <si>
    <t>ORIGINAL</t>
  </si>
  <si>
    <t>SUPPLEMENTS</t>
  </si>
  <si>
    <t>ERRORS</t>
  </si>
  <si>
    <t>INSOLVENTS</t>
  </si>
  <si>
    <t>LITIGATIONS</t>
  </si>
  <si>
    <t>Industrial Ex &amp; Abatements 3 1/2M</t>
  </si>
  <si>
    <t>General</t>
  </si>
  <si>
    <t>Soldier</t>
  </si>
  <si>
    <t>School</t>
  </si>
  <si>
    <t>Total</t>
  </si>
  <si>
    <t>County</t>
  </si>
  <si>
    <t>Regular Commissions</t>
  </si>
  <si>
    <t>Subtotal Charges (22 - Left)</t>
  </si>
  <si>
    <t>Subtotal Charges (22 - Right)</t>
  </si>
  <si>
    <t>Net Regular Taxes</t>
  </si>
  <si>
    <t>Motor Vehicle Commissions</t>
  </si>
  <si>
    <t>Net MV Taxes (31 - Left)</t>
  </si>
  <si>
    <t>HOMESTEAD EXEMPTIONS FOR PROPERTY TAX RELIEF</t>
  </si>
  <si>
    <t>Litigations - HS</t>
  </si>
  <si>
    <t>Lands Bid In - HS</t>
  </si>
  <si>
    <t>Homesteads</t>
  </si>
  <si>
    <t>Refunds - HS allowed (disallowed)</t>
  </si>
  <si>
    <t>+</t>
  </si>
  <si>
    <t>ESCAPES</t>
  </si>
  <si>
    <t>Prior Year Remittances</t>
  </si>
  <si>
    <t xml:space="preserve">FOR THE YEAR </t>
  </si>
  <si>
    <t>x</t>
  </si>
  <si>
    <t>Total Rounded Up</t>
  </si>
  <si>
    <t>5,000.00 x 10% = 500.00</t>
  </si>
  <si>
    <t>4,000.00 x   5% = 200.00</t>
  </si>
  <si>
    <t>3,000.00 x 1.5% =  45.00</t>
  </si>
  <si>
    <t>3,000.00 x  4% =  120.00</t>
  </si>
  <si>
    <t>15,000.00             865.00</t>
  </si>
  <si>
    <t>GF Sliding Scale</t>
  </si>
  <si>
    <t>MOTOR VEHICLE RECAP</t>
  </si>
  <si>
    <t>Delta</t>
  </si>
  <si>
    <t>Req   Refund</t>
  </si>
  <si>
    <t>Date</t>
  </si>
  <si>
    <t>Valuation</t>
  </si>
  <si>
    <t>State Tax General</t>
  </si>
  <si>
    <t>State Tax Soldier</t>
  </si>
  <si>
    <t>State Tax  School</t>
  </si>
  <si>
    <t>CV Fee</t>
  </si>
  <si>
    <t>PR YR Totals</t>
  </si>
  <si>
    <t>CUR YR Totals</t>
  </si>
  <si>
    <t>Industrial Ex 6 1/2%</t>
  </si>
  <si>
    <t>Lands Bid In - Industrial Exemptions/Abatements</t>
  </si>
  <si>
    <t>Extra 2 - Right</t>
  </si>
  <si>
    <t>Exemption</t>
  </si>
  <si>
    <t>Deduction</t>
  </si>
  <si>
    <t>Exemption and Deduction Verification Sheet</t>
  </si>
  <si>
    <t>Taxes</t>
  </si>
  <si>
    <t>LANDS BID IN</t>
  </si>
  <si>
    <t>Extra 3 - Right</t>
  </si>
  <si>
    <t>Extra 1 - Left</t>
  </si>
  <si>
    <t>Extra 1 - Right</t>
  </si>
  <si>
    <t>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</si>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</sst>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#,##0.00000"/>
    <numFmt numFmtId="166" formatCode="m/d/yy;@"/>
  </numFmts>
  <fonts count="16" x14ac:knownFonts="1"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double">
        <color indexed="64"/>
      </bottom>
      <diagonal/>
    </border>
    <border>
      <left style="double">
        <color indexed="64"/>
      </left>
      <right/>
      <top style="thin">
        <color indexed="55"/>
      </top>
      <bottom style="hair">
        <color indexed="64"/>
      </bottom>
      <diagonal/>
    </border>
    <border>
      <left/>
      <right/>
      <top style="thin">
        <color indexed="55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0" fontId="5" fillId="0" borderId="0" xfId="0" applyNumberFormat="1" applyFont="1"/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 applyBorder="1" applyAlignment="1" applyProtection="1">
      <alignment horizontal="right" indent="3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1" fillId="0" borderId="6" xfId="0" applyFont="1" applyBorder="1" applyProtection="1"/>
    <xf numFmtId="0" fontId="3" fillId="0" borderId="6" xfId="0" applyFont="1" applyBorder="1" applyAlignment="1" applyProtection="1">
      <alignment horizontal="right" indent="3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5" fillId="0" borderId="6" xfId="0" applyFont="1" applyBorder="1" applyProtection="1"/>
    <xf numFmtId="0" fontId="4" fillId="0" borderId="6" xfId="0" applyFont="1" applyBorder="1" applyProtection="1"/>
    <xf numFmtId="0" fontId="5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/>
    <xf numFmtId="0" fontId="4" fillId="0" borderId="8" xfId="0" applyFont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left" vertical="center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0" fontId="8" fillId="0" borderId="28" xfId="0" applyNumberFormat="1" applyFont="1" applyBorder="1" applyProtection="1"/>
    <xf numFmtId="38" fontId="8" fillId="0" borderId="28" xfId="0" applyNumberFormat="1" applyFont="1" applyBorder="1" applyProtection="1"/>
    <xf numFmtId="38" fontId="8" fillId="0" borderId="29" xfId="0" applyNumberFormat="1" applyFont="1" applyBorder="1" applyProtection="1"/>
    <xf numFmtId="40" fontId="8" fillId="0" borderId="29" xfId="0" applyNumberFormat="1" applyFont="1" applyBorder="1" applyProtection="1"/>
    <xf numFmtId="38" fontId="8" fillId="0" borderId="30" xfId="0" applyNumberFormat="1" applyFont="1" applyBorder="1" applyProtection="1"/>
    <xf numFmtId="40" fontId="8" fillId="0" borderId="30" xfId="0" applyNumberFormat="1" applyFont="1" applyBorder="1" applyProtection="1"/>
    <xf numFmtId="38" fontId="8" fillId="0" borderId="31" xfId="0" applyNumberFormat="1" applyFont="1" applyBorder="1" applyProtection="1"/>
    <xf numFmtId="40" fontId="8" fillId="0" borderId="31" xfId="0" applyNumberFormat="1" applyFont="1" applyBorder="1" applyProtection="1"/>
    <xf numFmtId="38" fontId="8" fillId="0" borderId="9" xfId="0" applyNumberFormat="1" applyFont="1" applyBorder="1" applyProtection="1"/>
    <xf numFmtId="40" fontId="8" fillId="0" borderId="9" xfId="0" applyNumberFormat="1" applyFont="1" applyBorder="1" applyProtection="1"/>
    <xf numFmtId="40" fontId="8" fillId="0" borderId="32" xfId="0" applyNumberFormat="1" applyFont="1" applyBorder="1" applyProtection="1"/>
    <xf numFmtId="49" fontId="8" fillId="0" borderId="2" xfId="0" applyNumberFormat="1" applyFont="1" applyFill="1" applyBorder="1" applyAlignment="1" applyProtection="1">
      <alignment horizontal="left"/>
      <protection locked="0"/>
    </xf>
    <xf numFmtId="40" fontId="9" fillId="0" borderId="3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2" xfId="0" applyBorder="1"/>
    <xf numFmtId="49" fontId="0" fillId="0" borderId="0" xfId="0" applyNumberFormat="1"/>
    <xf numFmtId="49" fontId="0" fillId="0" borderId="2" xfId="0" applyNumberFormat="1" applyBorder="1"/>
    <xf numFmtId="49" fontId="10" fillId="0" borderId="0" xfId="0" applyNumberFormat="1" applyFont="1" applyAlignment="1">
      <alignment horizontal="right"/>
    </xf>
    <xf numFmtId="9" fontId="0" fillId="0" borderId="0" xfId="0" applyNumberFormat="1"/>
    <xf numFmtId="0" fontId="10" fillId="0" borderId="0" xfId="0" applyFont="1"/>
    <xf numFmtId="0" fontId="0" fillId="0" borderId="34" xfId="0" applyBorder="1"/>
    <xf numFmtId="40" fontId="0" fillId="0" borderId="0" xfId="0" applyNumberFormat="1"/>
    <xf numFmtId="40" fontId="0" fillId="0" borderId="2" xfId="0" applyNumberFormat="1" applyBorder="1"/>
    <xf numFmtId="4" fontId="0" fillId="0" borderId="0" xfId="0" applyNumberFormat="1"/>
    <xf numFmtId="4" fontId="0" fillId="0" borderId="2" xfId="0" applyNumberFormat="1" applyBorder="1"/>
    <xf numFmtId="4" fontId="0" fillId="0" borderId="22" xfId="0" applyNumberFormat="1" applyBorder="1"/>
    <xf numFmtId="165" fontId="0" fillId="0" borderId="2" xfId="0" applyNumberFormat="1" applyBorder="1"/>
    <xf numFmtId="165" fontId="0" fillId="0" borderId="34" xfId="0" applyNumberFormat="1" applyBorder="1"/>
    <xf numFmtId="40" fontId="0" fillId="0" borderId="34" xfId="0" applyNumberFormat="1" applyBorder="1"/>
    <xf numFmtId="0" fontId="0" fillId="0" borderId="0" xfId="0" applyAlignment="1">
      <alignment horizontal="right"/>
    </xf>
    <xf numFmtId="38" fontId="8" fillId="0" borderId="32" xfId="0" applyNumberFormat="1" applyFont="1" applyBorder="1" applyProtection="1"/>
    <xf numFmtId="0" fontId="0" fillId="0" borderId="0" xfId="0" applyProtection="1">
      <protection locked="0"/>
    </xf>
    <xf numFmtId="40" fontId="0" fillId="0" borderId="0" xfId="0" applyNumberFormat="1" applyProtection="1">
      <protection locked="0"/>
    </xf>
    <xf numFmtId="40" fontId="0" fillId="0" borderId="2" xfId="0" applyNumberFormat="1" applyBorder="1" applyProtection="1">
      <protection locked="0"/>
    </xf>
    <xf numFmtId="16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0" xfId="0" applyFont="1" applyAlignment="1"/>
    <xf numFmtId="0" fontId="11" fillId="0" borderId="0" xfId="0" applyFont="1" applyBorder="1" applyAlignment="1"/>
    <xf numFmtId="40" fontId="8" fillId="2" borderId="28" xfId="0" applyNumberFormat="1" applyFont="1" applyFill="1" applyBorder="1" applyProtection="1">
      <protection locked="0"/>
    </xf>
    <xf numFmtId="38" fontId="8" fillId="2" borderId="32" xfId="0" applyNumberFormat="1" applyFont="1" applyFill="1" applyBorder="1" applyProtection="1">
      <protection locked="0"/>
    </xf>
    <xf numFmtId="40" fontId="8" fillId="2" borderId="32" xfId="0" applyNumberFormat="1" applyFont="1" applyFill="1" applyBorder="1" applyProtection="1">
      <protection locked="0"/>
    </xf>
    <xf numFmtId="38" fontId="8" fillId="2" borderId="31" xfId="0" applyNumberFormat="1" applyFont="1" applyFill="1" applyBorder="1" applyProtection="1">
      <protection locked="0"/>
    </xf>
    <xf numFmtId="40" fontId="8" fillId="2" borderId="31" xfId="0" applyNumberFormat="1" applyFont="1" applyFill="1" applyBorder="1" applyProtection="1">
      <protection locked="0"/>
    </xf>
    <xf numFmtId="38" fontId="8" fillId="2" borderId="28" xfId="0" applyNumberFormat="1" applyFont="1" applyFill="1" applyBorder="1" applyProtection="1">
      <protection locked="0"/>
    </xf>
    <xf numFmtId="40" fontId="8" fillId="2" borderId="32" xfId="0" applyNumberFormat="1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40" fontId="0" fillId="0" borderId="0" xfId="0" applyNumberFormat="1" applyProtection="1"/>
    <xf numFmtId="40" fontId="0" fillId="0" borderId="34" xfId="0" applyNumberFormat="1" applyBorder="1" applyProtection="1"/>
    <xf numFmtId="0" fontId="10" fillId="0" borderId="2" xfId="0" applyFont="1" applyBorder="1"/>
    <xf numFmtId="0" fontId="10" fillId="0" borderId="34" xfId="0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/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35" xfId="0" applyBorder="1"/>
    <xf numFmtId="4" fontId="0" fillId="0" borderId="32" xfId="0" applyNumberFormat="1" applyBorder="1" applyProtection="1">
      <protection locked="0"/>
    </xf>
    <xf numFmtId="166" fontId="0" fillId="0" borderId="32" xfId="0" applyNumberFormat="1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4" fontId="4" fillId="0" borderId="32" xfId="0" applyNumberFormat="1" applyFont="1" applyBorder="1" applyProtection="1"/>
    <xf numFmtId="3" fontId="0" fillId="0" borderId="32" xfId="0" applyNumberFormat="1" applyBorder="1" applyAlignment="1" applyProtection="1">
      <alignment horizontal="center"/>
    </xf>
    <xf numFmtId="166" fontId="4" fillId="0" borderId="32" xfId="0" applyNumberFormat="1" applyFont="1" applyBorder="1" applyAlignment="1" applyProtection="1">
      <alignment horizontal="center"/>
    </xf>
    <xf numFmtId="3" fontId="4" fillId="0" borderId="32" xfId="0" applyNumberFormat="1" applyFont="1" applyBorder="1" applyAlignment="1" applyProtection="1">
      <alignment horizontal="center"/>
    </xf>
    <xf numFmtId="0" fontId="4" fillId="0" borderId="32" xfId="0" applyFont="1" applyBorder="1" applyProtection="1"/>
    <xf numFmtId="4" fontId="0" fillId="0" borderId="32" xfId="0" applyNumberFormat="1" applyBorder="1" applyProtection="1"/>
    <xf numFmtId="0" fontId="0" fillId="0" borderId="32" xfId="0" applyBorder="1" applyProtection="1"/>
    <xf numFmtId="0" fontId="0" fillId="0" borderId="0" xfId="0" applyProtection="1"/>
    <xf numFmtId="0" fontId="14" fillId="0" borderId="2" xfId="0" applyFont="1" applyBorder="1" applyAlignment="1" applyProtection="1">
      <alignment horizontal="center"/>
    </xf>
    <xf numFmtId="0" fontId="14" fillId="0" borderId="0" xfId="0" applyFont="1" applyAlignment="1" applyProtection="1"/>
    <xf numFmtId="0" fontId="15" fillId="0" borderId="0" xfId="0" applyFont="1" applyAlignment="1" applyProtection="1"/>
    <xf numFmtId="38" fontId="8" fillId="0" borderId="32" xfId="0" applyNumberFormat="1" applyFont="1" applyFill="1" applyBorder="1" applyProtection="1"/>
    <xf numFmtId="40" fontId="8" fillId="0" borderId="32" xfId="0" applyNumberFormat="1" applyFont="1" applyFill="1" applyBorder="1" applyProtection="1"/>
    <xf numFmtId="40" fontId="8" fillId="0" borderId="32" xfId="0" applyNumberFormat="1" applyFont="1" applyFill="1" applyBorder="1" applyAlignment="1" applyProtection="1"/>
    <xf numFmtId="38" fontId="8" fillId="0" borderId="31" xfId="0" applyNumberFormat="1" applyFont="1" applyFill="1" applyBorder="1" applyProtection="1"/>
    <xf numFmtId="40" fontId="8" fillId="0" borderId="31" xfId="0" applyNumberFormat="1" applyFont="1" applyFill="1" applyBorder="1" applyProtection="1"/>
    <xf numFmtId="49" fontId="8" fillId="0" borderId="3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4" fontId="0" fillId="0" borderId="34" xfId="0" applyNumberFormat="1" applyBorder="1"/>
    <xf numFmtId="4" fontId="0" fillId="0" borderId="48" xfId="0" applyNumberFormat="1" applyBorder="1"/>
    <xf numFmtId="4" fontId="0" fillId="0" borderId="0" xfId="0" applyNumberFormat="1" applyAlignment="1">
      <alignment horizontal="left"/>
    </xf>
    <xf numFmtId="4" fontId="0" fillId="0" borderId="50" xfId="0" applyNumberFormat="1" applyBorder="1"/>
    <xf numFmtId="4" fontId="0" fillId="0" borderId="0" xfId="0" applyNumberFormat="1" applyAlignment="1">
      <alignment horizontal="right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64" fontId="8" fillId="0" borderId="35" xfId="0" applyNumberFormat="1" applyFont="1" applyFill="1" applyBorder="1" applyProtection="1"/>
    <xf numFmtId="40" fontId="8" fillId="0" borderId="28" xfId="0" applyNumberFormat="1" applyFont="1" applyFill="1" applyBorder="1" applyProtection="1"/>
    <xf numFmtId="38" fontId="8" fillId="0" borderId="28" xfId="0" applyNumberFormat="1" applyFont="1" applyFill="1" applyBorder="1" applyProtection="1"/>
    <xf numFmtId="38" fontId="8" fillId="0" borderId="29" xfId="0" applyNumberFormat="1" applyFont="1" applyFill="1" applyBorder="1" applyProtection="1"/>
    <xf numFmtId="40" fontId="8" fillId="0" borderId="29" xfId="0" applyNumberFormat="1" applyFont="1" applyFill="1" applyBorder="1" applyProtection="1"/>
    <xf numFmtId="38" fontId="8" fillId="0" borderId="30" xfId="0" applyNumberFormat="1" applyFont="1" applyFill="1" applyBorder="1" applyProtection="1"/>
    <xf numFmtId="40" fontId="8" fillId="0" borderId="30" xfId="0" applyNumberFormat="1" applyFont="1" applyFill="1" applyBorder="1" applyProtection="1"/>
    <xf numFmtId="38" fontId="8" fillId="0" borderId="9" xfId="0" applyNumberFormat="1" applyFont="1" applyFill="1" applyBorder="1" applyProtection="1"/>
    <xf numFmtId="40" fontId="8" fillId="0" borderId="9" xfId="0" applyNumberFormat="1" applyFont="1" applyFill="1" applyBorder="1" applyProtection="1"/>
    <xf numFmtId="40" fontId="8" fillId="0" borderId="36" xfId="0" applyNumberFormat="1" applyFont="1" applyFill="1" applyBorder="1" applyProtection="1"/>
    <xf numFmtId="49" fontId="8" fillId="0" borderId="2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2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1" xfId="0" applyFont="1" applyBorder="1" applyProtection="1"/>
    <xf numFmtId="0" fontId="7" fillId="0" borderId="0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0" fontId="5" fillId="0" borderId="0" xfId="0" applyNumberFormat="1" applyFont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40" fontId="9" fillId="0" borderId="33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166" fontId="0" fillId="0" borderId="32" xfId="0" applyNumberFormat="1" applyBorder="1" applyAlignment="1" applyProtection="1">
      <alignment horizontal="center"/>
    </xf>
    <xf numFmtId="4" fontId="0" fillId="3" borderId="32" xfId="0" applyNumberFormat="1" applyFill="1" applyBorder="1" applyProtection="1"/>
    <xf numFmtId="166" fontId="0" fillId="3" borderId="32" xfId="0" applyNumberFormat="1" applyFill="1" applyBorder="1" applyAlignment="1" applyProtection="1">
      <alignment horizontal="center"/>
    </xf>
    <xf numFmtId="3" fontId="0" fillId="3" borderId="32" xfId="0" applyNumberFormat="1" applyFill="1" applyBorder="1" applyAlignment="1" applyProtection="1">
      <alignment horizontal="center"/>
    </xf>
    <xf numFmtId="0" fontId="0" fillId="3" borderId="32" xfId="0" applyFill="1" applyBorder="1" applyProtection="1"/>
    <xf numFmtId="0" fontId="0" fillId="0" borderId="0" xfId="0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14" fontId="8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indent="1"/>
    </xf>
    <xf numFmtId="0" fontId="0" fillId="0" borderId="5" xfId="0" applyBorder="1"/>
    <xf numFmtId="0" fontId="3" fillId="0" borderId="0" xfId="0" applyFont="1" applyBorder="1" applyAlignment="1" applyProtection="1"/>
    <xf numFmtId="0" fontId="1" fillId="0" borderId="3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 indent="2"/>
    </xf>
    <xf numFmtId="0" fontId="3" fillId="0" borderId="5" xfId="0" applyFont="1" applyBorder="1" applyAlignment="1" applyProtection="1">
      <alignment horizontal="left" vertical="center" indent="2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 indent="2"/>
    </xf>
    <xf numFmtId="0" fontId="3" fillId="0" borderId="19" xfId="0" applyFont="1" applyBorder="1" applyAlignment="1" applyProtection="1">
      <alignment horizontal="left" vertical="center" indent="2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 indent="2"/>
    </xf>
    <xf numFmtId="0" fontId="3" fillId="0" borderId="16" xfId="0" applyFont="1" applyBorder="1" applyAlignment="1" applyProtection="1">
      <alignment horizontal="left" vertical="center" indent="2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Alignment="1" applyProtection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0" fillId="0" borderId="5" xfId="0" applyBorder="1" applyProtection="1"/>
    <xf numFmtId="0" fontId="8" fillId="0" borderId="2" xfId="0" applyFont="1" applyBorder="1" applyAlignment="1" applyProtection="1">
      <alignment horizontal="center"/>
    </xf>
    <xf numFmtId="14" fontId="8" fillId="0" borderId="2" xfId="0" applyNumberFormat="1" applyFont="1" applyBorder="1" applyAlignment="1" applyProtection="1">
      <alignment horizontal="center"/>
    </xf>
    <xf numFmtId="0" fontId="8" fillId="0" borderId="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9"/>
  <sheetViews>
    <sheetView showGridLines="0" tabSelected="1" zoomScale="90" zoomScaleNormal="90" workbookViewId="0">
      <selection activeCell="P4" sqref="P4"/>
    </sheetView>
  </sheetViews>
  <sheetFormatPr defaultRowHeight="22.5" customHeight="1" x14ac:dyDescent="0.2"/>
  <cols>
    <col min="1" max="1" width="1" style="100" customWidth="1"/>
    <col min="2" max="2" width="4.7109375" style="6" customWidth="1"/>
    <col min="3" max="3" width="5" style="6" customWidth="1"/>
    <col min="4" max="4" width="30.28515625" style="6" customWidth="1"/>
    <col min="5" max="5" width="2.7109375" style="30" customWidth="1"/>
    <col min="6" max="6" width="1.28515625" style="30" customWidth="1"/>
    <col min="7" max="7" width="2.7109375" style="30" customWidth="1"/>
    <col min="8" max="8" width="1.28515625" style="30" customWidth="1"/>
    <col min="9" max="9" width="2.7109375" style="30" customWidth="1"/>
    <col min="10" max="10" width="1.5703125" style="30" customWidth="1"/>
    <col min="11" max="11" width="2.7109375" style="31" customWidth="1"/>
    <col min="12" max="12" width="1.28515625" style="30" customWidth="1"/>
    <col min="13" max="13" width="2.7109375" style="31" customWidth="1"/>
    <col min="14" max="14" width="1.28515625" style="30" customWidth="1"/>
    <col min="15" max="15" width="2.7109375" style="30" customWidth="1"/>
    <col min="16" max="16" width="7" style="6" customWidth="1"/>
    <col min="17" max="17" width="21.85546875" style="6" customWidth="1"/>
    <col min="18" max="20" width="21.5703125" style="6" customWidth="1"/>
    <col min="21" max="21" width="50.7109375" style="6" customWidth="1"/>
    <col min="22" max="22" width="5.140625" style="6" customWidth="1"/>
    <col min="23" max="25" width="21.5703125" style="6" customWidth="1"/>
    <col min="26" max="26" width="4.7109375" style="10" customWidth="1"/>
    <col min="27" max="16384" width="9.140625" style="6"/>
  </cols>
  <sheetData>
    <row r="1" spans="2:47" ht="22.5" customHeight="1" x14ac:dyDescent="0.3">
      <c r="B1" s="32"/>
      <c r="C1" s="33"/>
      <c r="D1" s="249" t="s">
        <v>76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2"/>
      <c r="R1" s="242"/>
      <c r="S1" s="242"/>
      <c r="T1" s="34" t="s">
        <v>68</v>
      </c>
      <c r="U1" s="35"/>
      <c r="V1" s="244" t="s">
        <v>84</v>
      </c>
      <c r="W1" s="244"/>
      <c r="X1" s="245"/>
      <c r="Y1" s="242"/>
      <c r="Z1" s="242"/>
    </row>
    <row r="2" spans="2:47" ht="22.5" customHeight="1" x14ac:dyDescent="0.3">
      <c r="B2" s="37"/>
      <c r="C2" s="37"/>
      <c r="D2" s="38"/>
      <c r="E2" s="39"/>
      <c r="F2" s="39"/>
      <c r="G2" s="39"/>
      <c r="H2" s="39"/>
      <c r="I2" s="39"/>
      <c r="J2" s="39"/>
      <c r="K2" s="40"/>
      <c r="L2" s="39"/>
      <c r="M2" s="40"/>
      <c r="N2" s="39"/>
      <c r="O2" s="39"/>
      <c r="P2" s="38"/>
      <c r="Q2" s="41"/>
      <c r="R2" s="41"/>
      <c r="S2" s="41"/>
      <c r="T2" s="41"/>
      <c r="U2" s="85"/>
      <c r="V2" s="86" t="s">
        <v>85</v>
      </c>
      <c r="W2" s="242"/>
      <c r="X2" s="242"/>
      <c r="Y2" s="242"/>
      <c r="Z2" s="242"/>
    </row>
    <row r="3" spans="2:47" ht="22.5" customHeight="1" x14ac:dyDescent="0.2">
      <c r="B3" s="42"/>
      <c r="C3" s="42"/>
      <c r="D3" s="38"/>
      <c r="E3" s="39"/>
      <c r="F3" s="39"/>
      <c r="G3" s="39"/>
      <c r="H3" s="39"/>
      <c r="I3" s="39"/>
      <c r="J3" s="39"/>
      <c r="K3" s="40"/>
      <c r="L3" s="39"/>
      <c r="M3" s="40"/>
      <c r="N3" s="39"/>
      <c r="O3" s="39"/>
      <c r="P3" s="38"/>
      <c r="Q3" s="41"/>
      <c r="R3" s="41"/>
      <c r="S3" s="41"/>
      <c r="T3" s="41"/>
      <c r="U3" s="41"/>
      <c r="V3" s="41"/>
      <c r="W3" s="41"/>
      <c r="X3" s="41"/>
      <c r="Y3" s="41"/>
      <c r="Z3" s="36"/>
      <c r="AQ3" s="7"/>
      <c r="AR3" s="8"/>
      <c r="AS3" s="8"/>
      <c r="AT3" s="8"/>
      <c r="AU3" s="8"/>
    </row>
    <row r="4" spans="2:47" ht="22.5" customHeight="1" x14ac:dyDescent="0.3">
      <c r="B4" s="42"/>
      <c r="C4" s="42"/>
      <c r="D4" s="41"/>
      <c r="E4" s="43"/>
      <c r="F4" s="43"/>
      <c r="G4" s="255" t="s">
        <v>121</v>
      </c>
      <c r="H4" s="255"/>
      <c r="I4" s="255"/>
      <c r="J4" s="255"/>
      <c r="K4" s="255"/>
      <c r="L4" s="255"/>
      <c r="M4" s="255"/>
      <c r="N4" s="255"/>
      <c r="O4" s="255"/>
      <c r="P4" s="112"/>
      <c r="Q4" s="44"/>
      <c r="R4" s="44"/>
      <c r="S4" s="44"/>
      <c r="T4" s="44"/>
      <c r="U4" s="44"/>
      <c r="V4" s="242"/>
      <c r="W4" s="242"/>
      <c r="X4" s="242"/>
      <c r="Y4" s="243" t="s">
        <v>71</v>
      </c>
      <c r="Z4" s="243"/>
    </row>
    <row r="5" spans="2:47" ht="22.5" customHeight="1" thickBot="1" x14ac:dyDescent="0.25">
      <c r="B5" s="45"/>
      <c r="C5" s="45"/>
      <c r="D5" s="46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6"/>
      <c r="Q5" s="49"/>
      <c r="R5" s="49"/>
      <c r="S5" s="49"/>
      <c r="T5" s="49"/>
      <c r="U5" s="49"/>
      <c r="V5" s="49"/>
      <c r="W5" s="50"/>
      <c r="X5" s="49"/>
      <c r="Y5" s="49"/>
      <c r="Z5" s="51"/>
    </row>
    <row r="6" spans="2:47" ht="22.5" customHeight="1" thickTop="1" thickBot="1" x14ac:dyDescent="0.25">
      <c r="B6" s="52"/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3" t="s">
        <v>35</v>
      </c>
      <c r="R6" s="54" t="s">
        <v>36</v>
      </c>
      <c r="S6" s="53" t="s">
        <v>37</v>
      </c>
      <c r="T6" s="53" t="s">
        <v>38</v>
      </c>
      <c r="U6" s="55"/>
      <c r="V6" s="87"/>
      <c r="W6" s="53" t="s">
        <v>36</v>
      </c>
      <c r="X6" s="53" t="s">
        <v>37</v>
      </c>
      <c r="Y6" s="56" t="s">
        <v>38</v>
      </c>
      <c r="Z6" s="57"/>
    </row>
    <row r="7" spans="2:47" ht="22.5" customHeight="1" thickTop="1" x14ac:dyDescent="0.3">
      <c r="B7" s="58">
        <v>1</v>
      </c>
      <c r="C7" s="253" t="s">
        <v>0</v>
      </c>
      <c r="D7" s="254"/>
      <c r="E7" s="60"/>
      <c r="F7" s="60"/>
      <c r="G7" s="60"/>
      <c r="H7" s="60"/>
      <c r="I7" s="60"/>
      <c r="J7" s="60"/>
      <c r="K7" s="61"/>
      <c r="L7" s="60"/>
      <c r="M7" s="61"/>
      <c r="N7" s="60"/>
      <c r="O7" s="60"/>
      <c r="P7" s="62"/>
      <c r="Q7" s="196"/>
      <c r="R7" s="197"/>
      <c r="S7" s="197"/>
      <c r="T7" s="197"/>
      <c r="U7" s="59" t="s">
        <v>66</v>
      </c>
      <c r="V7" s="88"/>
      <c r="W7" s="197"/>
      <c r="X7" s="197"/>
      <c r="Y7" s="205"/>
      <c r="Z7" s="63">
        <v>1</v>
      </c>
    </row>
    <row r="8" spans="2:47" ht="22.5" customHeight="1" x14ac:dyDescent="0.3">
      <c r="B8" s="64">
        <v>2</v>
      </c>
      <c r="C8" s="246" t="s">
        <v>1</v>
      </c>
      <c r="D8" s="247"/>
      <c r="E8" s="65"/>
      <c r="F8" s="65"/>
      <c r="G8" s="65"/>
      <c r="H8" s="65"/>
      <c r="I8" s="65"/>
      <c r="J8" s="65"/>
      <c r="K8" s="66"/>
      <c r="L8" s="65"/>
      <c r="M8" s="66"/>
      <c r="N8" s="65"/>
      <c r="O8" s="65"/>
      <c r="P8" s="67" t="s">
        <v>18</v>
      </c>
      <c r="Q8" s="177"/>
      <c r="R8" s="178"/>
      <c r="S8" s="178"/>
      <c r="T8" s="178"/>
      <c r="U8" s="28" t="s">
        <v>65</v>
      </c>
      <c r="V8" s="89"/>
      <c r="W8" s="178"/>
      <c r="X8" s="178"/>
      <c r="Y8" s="178"/>
      <c r="Z8" s="68">
        <v>2</v>
      </c>
    </row>
    <row r="9" spans="2:47" ht="22.5" customHeight="1" x14ac:dyDescent="0.3">
      <c r="B9" s="64">
        <v>3</v>
      </c>
      <c r="C9" s="246" t="s">
        <v>2</v>
      </c>
      <c r="D9" s="247"/>
      <c r="E9" s="65"/>
      <c r="F9" s="65"/>
      <c r="G9" s="65"/>
      <c r="H9" s="65"/>
      <c r="I9" s="65"/>
      <c r="J9" s="65"/>
      <c r="K9" s="66"/>
      <c r="L9" s="65"/>
      <c r="M9" s="66"/>
      <c r="N9" s="65"/>
      <c r="O9" s="65"/>
      <c r="P9" s="67" t="s">
        <v>18</v>
      </c>
      <c r="Q9" s="177"/>
      <c r="R9" s="178"/>
      <c r="S9" s="178"/>
      <c r="T9" s="178"/>
      <c r="U9" s="28" t="s">
        <v>41</v>
      </c>
      <c r="V9" s="89"/>
      <c r="W9" s="178"/>
      <c r="X9" s="178"/>
      <c r="Y9" s="178"/>
      <c r="Z9" s="68">
        <v>3</v>
      </c>
    </row>
    <row r="10" spans="2:47" ht="22.5" customHeight="1" x14ac:dyDescent="0.3">
      <c r="B10" s="64">
        <v>4</v>
      </c>
      <c r="C10" s="246" t="s">
        <v>3</v>
      </c>
      <c r="D10" s="247"/>
      <c r="E10" s="65"/>
      <c r="F10" s="65"/>
      <c r="G10" s="65"/>
      <c r="H10" s="65"/>
      <c r="I10" s="65"/>
      <c r="J10" s="65"/>
      <c r="K10" s="66"/>
      <c r="L10" s="65"/>
      <c r="M10" s="66"/>
      <c r="N10" s="65"/>
      <c r="O10" s="65"/>
      <c r="P10" s="67" t="s">
        <v>18</v>
      </c>
      <c r="Q10" s="177"/>
      <c r="R10" s="178"/>
      <c r="S10" s="178"/>
      <c r="T10" s="178"/>
      <c r="U10" s="28" t="s">
        <v>64</v>
      </c>
      <c r="V10" s="89"/>
      <c r="W10" s="178"/>
      <c r="X10" s="178"/>
      <c r="Y10" s="178"/>
      <c r="Z10" s="68">
        <v>4</v>
      </c>
    </row>
    <row r="11" spans="2:47" ht="22.5" customHeight="1" x14ac:dyDescent="0.3">
      <c r="B11" s="64">
        <v>5</v>
      </c>
      <c r="C11" s="246" t="s">
        <v>4</v>
      </c>
      <c r="D11" s="248"/>
      <c r="E11" s="65"/>
      <c r="F11" s="65"/>
      <c r="G11" s="65"/>
      <c r="H11" s="65"/>
      <c r="I11" s="65"/>
      <c r="J11" s="65"/>
      <c r="K11" s="66"/>
      <c r="L11" s="65"/>
      <c r="M11" s="66"/>
      <c r="N11" s="65"/>
      <c r="O11" s="65"/>
      <c r="P11" s="67" t="s">
        <v>18</v>
      </c>
      <c r="Q11" s="177"/>
      <c r="R11" s="178"/>
      <c r="S11" s="178"/>
      <c r="T11" s="178"/>
      <c r="U11" s="28" t="s">
        <v>42</v>
      </c>
      <c r="V11" s="89"/>
      <c r="W11" s="178"/>
      <c r="X11" s="178"/>
      <c r="Y11" s="178"/>
      <c r="Z11" s="68">
        <v>5</v>
      </c>
    </row>
    <row r="12" spans="2:47" ht="22.5" customHeight="1" x14ac:dyDescent="0.3">
      <c r="B12" s="64">
        <v>6</v>
      </c>
      <c r="C12" s="246" t="s">
        <v>5</v>
      </c>
      <c r="D12" s="248"/>
      <c r="E12" s="65"/>
      <c r="F12" s="65"/>
      <c r="G12" s="65"/>
      <c r="H12" s="65"/>
      <c r="I12" s="65"/>
      <c r="J12" s="65"/>
      <c r="K12" s="66"/>
      <c r="L12" s="65"/>
      <c r="M12" s="66"/>
      <c r="N12" s="65"/>
      <c r="O12" s="65"/>
      <c r="P12" s="67" t="s">
        <v>18</v>
      </c>
      <c r="Q12" s="177"/>
      <c r="R12" s="178"/>
      <c r="S12" s="178"/>
      <c r="T12" s="178"/>
      <c r="U12" s="28" t="s">
        <v>43</v>
      </c>
      <c r="V12" s="89"/>
      <c r="W12" s="178"/>
      <c r="X12" s="178"/>
      <c r="Y12" s="178"/>
      <c r="Z12" s="68">
        <v>6</v>
      </c>
    </row>
    <row r="13" spans="2:47" ht="22.5" customHeight="1" x14ac:dyDescent="0.3">
      <c r="B13" s="64">
        <v>7</v>
      </c>
      <c r="C13" s="246" t="s">
        <v>6</v>
      </c>
      <c r="D13" s="247"/>
      <c r="E13" s="65"/>
      <c r="F13" s="65"/>
      <c r="G13" s="65"/>
      <c r="H13" s="65"/>
      <c r="I13" s="65"/>
      <c r="J13" s="65"/>
      <c r="K13" s="66"/>
      <c r="L13" s="65"/>
      <c r="M13" s="66"/>
      <c r="N13" s="65"/>
      <c r="O13" s="65"/>
      <c r="P13" s="67" t="s">
        <v>18</v>
      </c>
      <c r="Q13" s="177"/>
      <c r="R13" s="178"/>
      <c r="S13" s="178"/>
      <c r="T13" s="178"/>
      <c r="U13" s="28" t="s">
        <v>70</v>
      </c>
      <c r="V13" s="89"/>
      <c r="W13" s="178"/>
      <c r="X13" s="178"/>
      <c r="Y13" s="178"/>
      <c r="Z13" s="68">
        <v>7</v>
      </c>
    </row>
    <row r="14" spans="2:47" ht="22.5" customHeight="1" x14ac:dyDescent="0.3">
      <c r="B14" s="64">
        <v>8</v>
      </c>
      <c r="C14" s="246" t="s">
        <v>7</v>
      </c>
      <c r="D14" s="247"/>
      <c r="E14" s="65"/>
      <c r="F14" s="65"/>
      <c r="G14" s="65"/>
      <c r="H14" s="65"/>
      <c r="I14" s="65"/>
      <c r="J14" s="65"/>
      <c r="K14" s="66"/>
      <c r="L14" s="65"/>
      <c r="M14" s="66"/>
      <c r="N14" s="65"/>
      <c r="O14" s="65"/>
      <c r="P14" s="67" t="s">
        <v>18</v>
      </c>
      <c r="Q14" s="177"/>
      <c r="R14" s="178"/>
      <c r="S14" s="178"/>
      <c r="T14" s="178"/>
      <c r="U14" s="28" t="s">
        <v>63</v>
      </c>
      <c r="V14" s="89"/>
      <c r="W14" s="178"/>
      <c r="X14" s="178"/>
      <c r="Y14" s="178"/>
      <c r="Z14" s="68">
        <v>8</v>
      </c>
    </row>
    <row r="15" spans="2:47" ht="22.5" customHeight="1" x14ac:dyDescent="0.3">
      <c r="B15" s="64">
        <v>9</v>
      </c>
      <c r="C15" s="246" t="s">
        <v>8</v>
      </c>
      <c r="D15" s="247"/>
      <c r="E15" s="65"/>
      <c r="F15" s="65"/>
      <c r="G15" s="65"/>
      <c r="H15" s="65"/>
      <c r="I15" s="65"/>
      <c r="J15" s="65"/>
      <c r="K15" s="66"/>
      <c r="L15" s="65"/>
      <c r="M15" s="66"/>
      <c r="N15" s="65"/>
      <c r="O15" s="65"/>
      <c r="P15" s="67" t="s">
        <v>18</v>
      </c>
      <c r="Q15" s="177"/>
      <c r="R15" s="178"/>
      <c r="S15" s="178"/>
      <c r="T15" s="178"/>
      <c r="U15" s="28" t="s">
        <v>44</v>
      </c>
      <c r="V15" s="89"/>
      <c r="W15" s="178"/>
      <c r="X15" s="178"/>
      <c r="Y15" s="178"/>
      <c r="Z15" s="68">
        <v>9</v>
      </c>
    </row>
    <row r="16" spans="2:47" ht="22.5" customHeight="1" x14ac:dyDescent="0.3">
      <c r="B16" s="64">
        <v>10</v>
      </c>
      <c r="C16" s="246" t="s">
        <v>9</v>
      </c>
      <c r="D16" s="247"/>
      <c r="E16" s="65"/>
      <c r="F16" s="65"/>
      <c r="G16" s="65"/>
      <c r="H16" s="65"/>
      <c r="I16" s="65"/>
      <c r="J16" s="65"/>
      <c r="K16" s="66"/>
      <c r="L16" s="65"/>
      <c r="M16" s="66"/>
      <c r="N16" s="65"/>
      <c r="O16" s="65"/>
      <c r="P16" s="67" t="s">
        <v>18</v>
      </c>
      <c r="Q16" s="177"/>
      <c r="R16" s="178"/>
      <c r="S16" s="178"/>
      <c r="T16" s="178"/>
      <c r="U16" s="28" t="s">
        <v>45</v>
      </c>
      <c r="V16" s="89"/>
      <c r="W16" s="178"/>
      <c r="X16" s="178"/>
      <c r="Y16" s="178"/>
      <c r="Z16" s="68">
        <v>10</v>
      </c>
    </row>
    <row r="17" spans="2:26" ht="22.5" customHeight="1" x14ac:dyDescent="0.3">
      <c r="B17" s="64">
        <v>11</v>
      </c>
      <c r="C17" s="246" t="s">
        <v>9</v>
      </c>
      <c r="D17" s="247"/>
      <c r="E17" s="65"/>
      <c r="F17" s="65"/>
      <c r="G17" s="65"/>
      <c r="H17" s="65"/>
      <c r="I17" s="65"/>
      <c r="J17" s="65"/>
      <c r="K17" s="66"/>
      <c r="L17" s="65"/>
      <c r="M17" s="66"/>
      <c r="N17" s="65"/>
      <c r="O17" s="65"/>
      <c r="P17" s="67" t="s">
        <v>18</v>
      </c>
      <c r="Q17" s="177"/>
      <c r="R17" s="178"/>
      <c r="S17" s="178"/>
      <c r="T17" s="178"/>
      <c r="U17" s="28" t="s">
        <v>60</v>
      </c>
      <c r="V17" s="89"/>
      <c r="W17" s="178"/>
      <c r="X17" s="178"/>
      <c r="Y17" s="178"/>
      <c r="Z17" s="68">
        <v>11</v>
      </c>
    </row>
    <row r="18" spans="2:26" ht="22.5" customHeight="1" x14ac:dyDescent="0.3">
      <c r="B18" s="64">
        <v>12</v>
      </c>
      <c r="C18" s="246" t="s">
        <v>9</v>
      </c>
      <c r="D18" s="247"/>
      <c r="E18" s="65"/>
      <c r="F18" s="65"/>
      <c r="G18" s="65"/>
      <c r="H18" s="65"/>
      <c r="I18" s="65"/>
      <c r="J18" s="65"/>
      <c r="K18" s="66"/>
      <c r="L18" s="65"/>
      <c r="M18" s="66"/>
      <c r="N18" s="65"/>
      <c r="O18" s="65"/>
      <c r="P18" s="67" t="s">
        <v>18</v>
      </c>
      <c r="Q18" s="177"/>
      <c r="R18" s="178"/>
      <c r="S18" s="178"/>
      <c r="T18" s="178"/>
      <c r="U18" s="28" t="s">
        <v>61</v>
      </c>
      <c r="V18" s="89"/>
      <c r="W18" s="178"/>
      <c r="X18" s="178"/>
      <c r="Y18" s="178"/>
      <c r="Z18" s="68">
        <v>12</v>
      </c>
    </row>
    <row r="19" spans="2:26" ht="22.5" customHeight="1" x14ac:dyDescent="0.3">
      <c r="B19" s="64">
        <v>13</v>
      </c>
      <c r="C19" s="246" t="s">
        <v>9</v>
      </c>
      <c r="D19" s="247"/>
      <c r="E19" s="65"/>
      <c r="F19" s="65"/>
      <c r="G19" s="65"/>
      <c r="H19" s="65"/>
      <c r="I19" s="65"/>
      <c r="J19" s="65"/>
      <c r="K19" s="66"/>
      <c r="L19" s="65"/>
      <c r="M19" s="66"/>
      <c r="N19" s="65"/>
      <c r="O19" s="65"/>
      <c r="P19" s="67" t="s">
        <v>18</v>
      </c>
      <c r="Q19" s="177"/>
      <c r="R19" s="178"/>
      <c r="S19" s="178"/>
      <c r="T19" s="178"/>
      <c r="U19" s="28" t="s">
        <v>62</v>
      </c>
      <c r="V19" s="89"/>
      <c r="W19" s="178"/>
      <c r="X19" s="178"/>
      <c r="Y19" s="178"/>
      <c r="Z19" s="68">
        <v>13</v>
      </c>
    </row>
    <row r="20" spans="2:26" ht="22.5" customHeight="1" x14ac:dyDescent="0.3">
      <c r="B20" s="64">
        <v>14</v>
      </c>
      <c r="C20" s="246" t="s">
        <v>10</v>
      </c>
      <c r="D20" s="247"/>
      <c r="E20" s="65"/>
      <c r="F20" s="65"/>
      <c r="G20" s="65"/>
      <c r="H20" s="65"/>
      <c r="I20" s="65"/>
      <c r="J20" s="65"/>
      <c r="K20" s="66"/>
      <c r="L20" s="65"/>
      <c r="M20" s="66"/>
      <c r="N20" s="65"/>
      <c r="O20" s="65"/>
      <c r="P20" s="67" t="s">
        <v>18</v>
      </c>
      <c r="Q20" s="177"/>
      <c r="R20" s="178"/>
      <c r="S20" s="178"/>
      <c r="T20" s="178"/>
      <c r="U20" s="28" t="s">
        <v>78</v>
      </c>
      <c r="V20" s="89"/>
      <c r="W20" s="178"/>
      <c r="X20" s="178"/>
      <c r="Y20" s="178"/>
      <c r="Z20" s="68">
        <v>14</v>
      </c>
    </row>
    <row r="21" spans="2:26" ht="22.5" customHeight="1" x14ac:dyDescent="0.3">
      <c r="B21" s="64">
        <v>15</v>
      </c>
      <c r="C21" s="246" t="s">
        <v>9</v>
      </c>
      <c r="D21" s="247"/>
      <c r="E21" s="65"/>
      <c r="F21" s="65"/>
      <c r="G21" s="65"/>
      <c r="H21" s="65"/>
      <c r="I21" s="65"/>
      <c r="J21" s="65"/>
      <c r="K21" s="66"/>
      <c r="L21" s="65"/>
      <c r="M21" s="66"/>
      <c r="N21" s="65"/>
      <c r="O21" s="65"/>
      <c r="P21" s="67" t="s">
        <v>18</v>
      </c>
      <c r="Q21" s="177"/>
      <c r="R21" s="178"/>
      <c r="S21" s="178"/>
      <c r="T21" s="178"/>
      <c r="U21" s="28" t="s">
        <v>46</v>
      </c>
      <c r="V21" s="89"/>
      <c r="W21" s="178"/>
      <c r="X21" s="178"/>
      <c r="Y21" s="178"/>
      <c r="Z21" s="68">
        <v>15</v>
      </c>
    </row>
    <row r="22" spans="2:26" ht="22.5" customHeight="1" x14ac:dyDescent="0.3">
      <c r="B22" s="64">
        <v>16</v>
      </c>
      <c r="C22" s="246" t="s">
        <v>9</v>
      </c>
      <c r="D22" s="247"/>
      <c r="E22" s="65"/>
      <c r="F22" s="65"/>
      <c r="G22" s="65"/>
      <c r="H22" s="65"/>
      <c r="I22" s="65"/>
      <c r="J22" s="65"/>
      <c r="K22" s="66"/>
      <c r="L22" s="65"/>
      <c r="M22" s="66"/>
      <c r="N22" s="65"/>
      <c r="O22" s="65"/>
      <c r="P22" s="67" t="s">
        <v>18</v>
      </c>
      <c r="Q22" s="177"/>
      <c r="R22" s="178"/>
      <c r="S22" s="178"/>
      <c r="T22" s="178"/>
      <c r="U22" s="92" t="s">
        <v>142</v>
      </c>
      <c r="V22" s="93"/>
      <c r="W22" s="178"/>
      <c r="X22" s="178"/>
      <c r="Y22" s="178"/>
      <c r="Z22" s="68">
        <v>16</v>
      </c>
    </row>
    <row r="23" spans="2:26" ht="22.5" customHeight="1" x14ac:dyDescent="0.3">
      <c r="B23" s="64">
        <v>17</v>
      </c>
      <c r="C23" s="246" t="s">
        <v>9</v>
      </c>
      <c r="D23" s="247"/>
      <c r="E23" s="65"/>
      <c r="F23" s="65"/>
      <c r="G23" s="65"/>
      <c r="H23" s="65"/>
      <c r="I23" s="65"/>
      <c r="J23" s="65"/>
      <c r="K23" s="66"/>
      <c r="L23" s="65"/>
      <c r="M23" s="66"/>
      <c r="N23" s="65"/>
      <c r="O23" s="65"/>
      <c r="P23" s="67" t="s">
        <v>18</v>
      </c>
      <c r="Q23" s="177"/>
      <c r="R23" s="178"/>
      <c r="S23" s="178"/>
      <c r="T23" s="178"/>
      <c r="U23" s="69" t="s">
        <v>47</v>
      </c>
      <c r="V23" s="89"/>
      <c r="W23" s="178"/>
      <c r="X23" s="178"/>
      <c r="Y23" s="178"/>
      <c r="Z23" s="68">
        <v>17</v>
      </c>
    </row>
    <row r="24" spans="2:26" ht="22.5" customHeight="1" x14ac:dyDescent="0.3">
      <c r="B24" s="64">
        <v>18</v>
      </c>
      <c r="C24" s="246" t="s">
        <v>9</v>
      </c>
      <c r="D24" s="247"/>
      <c r="E24" s="65"/>
      <c r="F24" s="65"/>
      <c r="G24" s="65"/>
      <c r="H24" s="65"/>
      <c r="I24" s="65"/>
      <c r="J24" s="65"/>
      <c r="K24" s="66"/>
      <c r="L24" s="65"/>
      <c r="M24" s="66"/>
      <c r="N24" s="65"/>
      <c r="O24" s="65"/>
      <c r="P24" s="67" t="s">
        <v>18</v>
      </c>
      <c r="Q24" s="177"/>
      <c r="R24" s="178"/>
      <c r="S24" s="178"/>
      <c r="T24" s="178"/>
      <c r="U24" s="28" t="s">
        <v>48</v>
      </c>
      <c r="V24" s="89"/>
      <c r="W24" s="178"/>
      <c r="X24" s="178"/>
      <c r="Y24" s="178"/>
      <c r="Z24" s="68">
        <v>18</v>
      </c>
    </row>
    <row r="25" spans="2:26" ht="22.5" customHeight="1" thickBot="1" x14ac:dyDescent="0.35">
      <c r="B25" s="64">
        <v>19</v>
      </c>
      <c r="C25" s="246" t="s">
        <v>9</v>
      </c>
      <c r="D25" s="247"/>
      <c r="E25" s="65"/>
      <c r="F25" s="65"/>
      <c r="G25" s="65"/>
      <c r="H25" s="65"/>
      <c r="I25" s="65"/>
      <c r="J25" s="65"/>
      <c r="K25" s="66"/>
      <c r="L25" s="65"/>
      <c r="M25" s="66"/>
      <c r="N25" s="65"/>
      <c r="O25" s="65"/>
      <c r="P25" s="67" t="s">
        <v>18</v>
      </c>
      <c r="Q25" s="180"/>
      <c r="R25" s="181"/>
      <c r="S25" s="181"/>
      <c r="T25" s="181"/>
      <c r="U25" s="28" t="s">
        <v>49</v>
      </c>
      <c r="V25" s="89"/>
      <c r="W25" s="178"/>
      <c r="X25" s="178"/>
      <c r="Y25" s="178"/>
      <c r="Z25" s="68">
        <v>19</v>
      </c>
    </row>
    <row r="26" spans="2:26" ht="22.5" customHeight="1" x14ac:dyDescent="0.3">
      <c r="B26" s="64">
        <v>20</v>
      </c>
      <c r="C26" s="256" t="s">
        <v>11</v>
      </c>
      <c r="D26" s="257"/>
      <c r="E26" s="65"/>
      <c r="F26" s="65"/>
      <c r="G26" s="65"/>
      <c r="H26" s="65"/>
      <c r="I26" s="65"/>
      <c r="J26" s="65"/>
      <c r="K26" s="66"/>
      <c r="L26" s="65"/>
      <c r="M26" s="66"/>
      <c r="N26" s="65"/>
      <c r="O26" s="65"/>
      <c r="P26" s="67"/>
      <c r="Q26" s="102" t="str">
        <f>IF(SUM(Q8:Q25)=0," ",(SUM(Q8:Q25)))</f>
        <v xml:space="preserve"> </v>
      </c>
      <c r="R26" s="101" t="str">
        <f>IF(SUM(R8:R25)=0," ",(SUM(R8:R25)))</f>
        <v xml:space="preserve"> </v>
      </c>
      <c r="S26" s="101" t="str">
        <f>IF(SUM(S8:S25)=0," ",(SUM(S8:S25)))</f>
        <v xml:space="preserve"> </v>
      </c>
      <c r="T26" s="101" t="str">
        <f>IF(SUM(T8:T25)=0," ",(SUM(T8:T25)))</f>
        <v xml:space="preserve"> </v>
      </c>
      <c r="U26" s="28" t="s">
        <v>50</v>
      </c>
      <c r="V26" s="89"/>
      <c r="W26" s="178"/>
      <c r="X26" s="178"/>
      <c r="Y26" s="178"/>
      <c r="Z26" s="68">
        <v>20</v>
      </c>
    </row>
    <row r="27" spans="2:26" ht="22.5" customHeight="1" thickBot="1" x14ac:dyDescent="0.35">
      <c r="B27" s="64">
        <v>21</v>
      </c>
      <c r="C27" s="258" t="s">
        <v>12</v>
      </c>
      <c r="D27" s="259"/>
      <c r="E27" s="65"/>
      <c r="F27" s="65"/>
      <c r="G27" s="65"/>
      <c r="H27" s="65"/>
      <c r="I27" s="65"/>
      <c r="J27" s="65"/>
      <c r="K27" s="66"/>
      <c r="L27" s="65"/>
      <c r="M27" s="66"/>
      <c r="N27" s="65"/>
      <c r="O27" s="65"/>
      <c r="P27" s="67" t="s">
        <v>25</v>
      </c>
      <c r="Q27" s="180"/>
      <c r="R27" s="181"/>
      <c r="S27" s="181"/>
      <c r="T27" s="181"/>
      <c r="U27" s="92"/>
      <c r="V27" s="93"/>
      <c r="W27" s="181"/>
      <c r="X27" s="181"/>
      <c r="Y27" s="181"/>
      <c r="Z27" s="68">
        <v>21</v>
      </c>
    </row>
    <row r="28" spans="2:26" ht="22.5" customHeight="1" thickBot="1" x14ac:dyDescent="0.35">
      <c r="B28" s="64">
        <v>22</v>
      </c>
      <c r="C28" s="256" t="s">
        <v>13</v>
      </c>
      <c r="D28" s="257"/>
      <c r="E28" s="65"/>
      <c r="F28" s="65"/>
      <c r="G28" s="65"/>
      <c r="H28" s="65"/>
      <c r="I28" s="65"/>
      <c r="J28" s="65"/>
      <c r="K28" s="66"/>
      <c r="L28" s="65"/>
      <c r="M28" s="66"/>
      <c r="N28" s="65"/>
      <c r="O28" s="65"/>
      <c r="P28" s="67"/>
      <c r="Q28" s="103"/>
      <c r="R28" s="104" t="str">
        <f>IF(SUM(R26:R27)=0," ",(SUM(R26:R27)))</f>
        <v xml:space="preserve"> </v>
      </c>
      <c r="S28" s="104" t="str">
        <f>IF(SUM(S26:S27)=0," ",(SUM(S26:S27)))</f>
        <v xml:space="preserve"> </v>
      </c>
      <c r="T28" s="104" t="str">
        <f>IF(SUM(T26:T27)=0," ",(SUM(T26:T27)))</f>
        <v xml:space="preserve"> </v>
      </c>
      <c r="U28" s="70" t="s">
        <v>51</v>
      </c>
      <c r="V28" s="90"/>
      <c r="W28" s="101" t="str">
        <f>IF(SUM(W7:W27)=0," ",(SUM(W7:W27)))</f>
        <v xml:space="preserve"> </v>
      </c>
      <c r="X28" s="101" t="str">
        <f>IF(SUM(X7:X27)=0," ",(SUM(X7:X27)))</f>
        <v xml:space="preserve"> </v>
      </c>
      <c r="Y28" s="101" t="str">
        <f>IF(SUM(Y7:Y27)=0," ",(SUM(Y7:Y27)))</f>
        <v xml:space="preserve"> </v>
      </c>
      <c r="Z28" s="68">
        <v>22</v>
      </c>
    </row>
    <row r="29" spans="2:26" ht="22.5" customHeight="1" x14ac:dyDescent="0.3">
      <c r="B29" s="64">
        <v>23</v>
      </c>
      <c r="C29" s="258" t="s">
        <v>14</v>
      </c>
      <c r="D29" s="259"/>
      <c r="E29" s="65"/>
      <c r="F29" s="65"/>
      <c r="G29" s="65"/>
      <c r="H29" s="65"/>
      <c r="I29" s="65"/>
      <c r="J29" s="65"/>
      <c r="K29" s="66"/>
      <c r="L29" s="65"/>
      <c r="M29" s="66"/>
      <c r="N29" s="65"/>
      <c r="O29" s="65"/>
      <c r="P29" s="67" t="s">
        <v>26</v>
      </c>
      <c r="Q29" s="148"/>
      <c r="R29" s="143"/>
      <c r="S29" s="143"/>
      <c r="T29" s="143"/>
      <c r="U29" s="28" t="s">
        <v>52</v>
      </c>
      <c r="V29" s="89"/>
      <c r="W29" s="145"/>
      <c r="X29" s="145"/>
      <c r="Y29" s="145"/>
      <c r="Z29" s="68">
        <v>23</v>
      </c>
    </row>
    <row r="30" spans="2:26" ht="22.5" customHeight="1" x14ac:dyDescent="0.3">
      <c r="B30" s="64">
        <v>24</v>
      </c>
      <c r="C30" s="258" t="s">
        <v>15</v>
      </c>
      <c r="D30" s="259"/>
      <c r="E30" s="65"/>
      <c r="F30" s="65"/>
      <c r="G30" s="65"/>
      <c r="H30" s="65"/>
      <c r="I30" s="65"/>
      <c r="J30" s="65"/>
      <c r="K30" s="66"/>
      <c r="L30" s="65"/>
      <c r="M30" s="66"/>
      <c r="N30" s="65"/>
      <c r="O30" s="65"/>
      <c r="P30" s="67" t="s">
        <v>26</v>
      </c>
      <c r="Q30" s="144"/>
      <c r="R30" s="145"/>
      <c r="S30" s="145"/>
      <c r="T30" s="145"/>
      <c r="U30" s="28" t="s">
        <v>53</v>
      </c>
      <c r="V30" s="89"/>
      <c r="W30" s="111"/>
      <c r="X30" s="111"/>
      <c r="Y30" s="111"/>
      <c r="Z30" s="68">
        <v>24</v>
      </c>
    </row>
    <row r="31" spans="2:26" ht="22.5" customHeight="1" x14ac:dyDescent="0.3">
      <c r="B31" s="64">
        <v>25</v>
      </c>
      <c r="C31" s="71" t="s">
        <v>16</v>
      </c>
      <c r="D31" s="72"/>
      <c r="E31" s="23"/>
      <c r="F31" s="65" t="s">
        <v>83</v>
      </c>
      <c r="G31" s="23"/>
      <c r="H31" s="65" t="s">
        <v>83</v>
      </c>
      <c r="I31" s="98"/>
      <c r="J31" s="65" t="s">
        <v>39</v>
      </c>
      <c r="K31" s="73"/>
      <c r="L31" s="74" t="s">
        <v>83</v>
      </c>
      <c r="M31" s="73"/>
      <c r="N31" s="74" t="s">
        <v>83</v>
      </c>
      <c r="O31" s="22"/>
      <c r="P31" s="67" t="s">
        <v>27</v>
      </c>
      <c r="Q31" s="177">
        <f>'MV Recap'!C16</f>
        <v>0</v>
      </c>
      <c r="R31" s="178">
        <f>'MV Recap'!D16</f>
        <v>0</v>
      </c>
      <c r="S31" s="178">
        <f>'MV Recap'!F16</f>
        <v>0</v>
      </c>
      <c r="T31" s="178">
        <f>'MV Recap'!H16</f>
        <v>0</v>
      </c>
      <c r="U31" s="28" t="s">
        <v>54</v>
      </c>
      <c r="V31" s="89"/>
      <c r="W31" s="111"/>
      <c r="X31" s="111"/>
      <c r="Y31" s="111"/>
      <c r="Z31" s="68">
        <v>25</v>
      </c>
    </row>
    <row r="32" spans="2:26" ht="22.5" customHeight="1" x14ac:dyDescent="0.3">
      <c r="B32" s="64">
        <v>26</v>
      </c>
      <c r="C32" s="71" t="s">
        <v>17</v>
      </c>
      <c r="D32" s="72"/>
      <c r="E32" s="75">
        <v>10</v>
      </c>
      <c r="F32" s="65" t="s">
        <v>83</v>
      </c>
      <c r="G32" s="75">
        <v>1</v>
      </c>
      <c r="H32" s="65" t="s">
        <v>83</v>
      </c>
      <c r="I32" s="99"/>
      <c r="J32" s="65" t="s">
        <v>39</v>
      </c>
      <c r="K32" s="22" t="s">
        <v>152</v>
      </c>
      <c r="L32" s="76" t="s">
        <v>83</v>
      </c>
      <c r="M32" s="21" t="s">
        <v>153</v>
      </c>
      <c r="N32" s="77" t="s">
        <v>83</v>
      </c>
      <c r="O32" s="84"/>
      <c r="P32" s="67" t="s">
        <v>27</v>
      </c>
      <c r="Q32" s="177">
        <f>'MV Recap'!C35</f>
        <v>0</v>
      </c>
      <c r="R32" s="178">
        <f>'MV Recap'!D35</f>
        <v>0</v>
      </c>
      <c r="S32" s="178">
        <f>'MV Recap'!F35</f>
        <v>0</v>
      </c>
      <c r="T32" s="178">
        <f>'MV Recap'!H35</f>
        <v>0</v>
      </c>
      <c r="U32" s="28" t="s">
        <v>86</v>
      </c>
      <c r="V32" s="89"/>
      <c r="W32" s="111">
        <f>IF(R37&lt;&gt;0,Commissions!E38,0)</f>
        <v>0</v>
      </c>
      <c r="X32" s="111">
        <f>Commissions!F38</f>
        <v>0</v>
      </c>
      <c r="Y32" s="111">
        <f>Commissions!G38</f>
        <v>0</v>
      </c>
      <c r="Z32" s="68">
        <v>26</v>
      </c>
    </row>
    <row r="33" spans="2:30" ht="22.5" customHeight="1" x14ac:dyDescent="0.3">
      <c r="B33" s="64">
        <v>27</v>
      </c>
      <c r="C33" s="258" t="s">
        <v>19</v>
      </c>
      <c r="D33" s="259"/>
      <c r="E33" s="70"/>
      <c r="F33" s="65"/>
      <c r="G33" s="70"/>
      <c r="H33" s="65"/>
      <c r="I33" s="70"/>
      <c r="J33" s="65"/>
      <c r="K33" s="78"/>
      <c r="L33" s="70"/>
      <c r="M33" s="78"/>
      <c r="N33" s="70"/>
      <c r="O33" s="70"/>
      <c r="P33" s="67" t="s">
        <v>21</v>
      </c>
      <c r="Q33" s="144"/>
      <c r="R33" s="145"/>
      <c r="S33" s="145"/>
      <c r="T33" s="145"/>
      <c r="U33" s="72" t="s">
        <v>55</v>
      </c>
      <c r="V33" s="91"/>
      <c r="W33" s="111">
        <f>IF(R37&lt;&gt;0,Commissions!E38,0)</f>
        <v>0</v>
      </c>
      <c r="X33" s="111">
        <f>Commissions!F38</f>
        <v>0</v>
      </c>
      <c r="Y33" s="111">
        <f>Commissions!G38</f>
        <v>0</v>
      </c>
      <c r="Z33" s="68">
        <v>27</v>
      </c>
    </row>
    <row r="34" spans="2:30" ht="22.5" customHeight="1" x14ac:dyDescent="0.3">
      <c r="B34" s="64">
        <v>28</v>
      </c>
      <c r="C34" s="258" t="s">
        <v>69</v>
      </c>
      <c r="D34" s="259"/>
      <c r="E34" s="65"/>
      <c r="F34" s="65"/>
      <c r="G34" s="65"/>
      <c r="H34" s="65"/>
      <c r="I34" s="65"/>
      <c r="J34" s="65"/>
      <c r="K34" s="66"/>
      <c r="L34" s="65"/>
      <c r="M34" s="66"/>
      <c r="N34" s="65"/>
      <c r="O34" s="65"/>
      <c r="P34" s="67" t="s">
        <v>21</v>
      </c>
      <c r="Q34" s="144"/>
      <c r="R34" s="145"/>
      <c r="S34" s="145"/>
      <c r="T34" s="145"/>
      <c r="U34" s="72" t="s">
        <v>56</v>
      </c>
      <c r="V34" s="91"/>
      <c r="W34" s="145"/>
      <c r="X34" s="145"/>
      <c r="Y34" s="145"/>
      <c r="Z34" s="68">
        <v>28</v>
      </c>
    </row>
    <row r="35" spans="2:30" ht="22.5" customHeight="1" x14ac:dyDescent="0.3">
      <c r="B35" s="64">
        <v>29</v>
      </c>
      <c r="C35" s="258" t="s">
        <v>20</v>
      </c>
      <c r="D35" s="259"/>
      <c r="E35" s="65"/>
      <c r="F35" s="65"/>
      <c r="G35" s="65"/>
      <c r="H35" s="65"/>
      <c r="I35" s="65"/>
      <c r="J35" s="65"/>
      <c r="K35" s="66"/>
      <c r="L35" s="65"/>
      <c r="M35" s="66"/>
      <c r="N35" s="65"/>
      <c r="O35" s="65"/>
      <c r="P35" s="67" t="s">
        <v>21</v>
      </c>
      <c r="Q35" s="144"/>
      <c r="R35" s="145"/>
      <c r="S35" s="145"/>
      <c r="T35" s="145"/>
      <c r="U35" s="28" t="s">
        <v>57</v>
      </c>
      <c r="V35" s="89"/>
      <c r="W35" s="111">
        <f>Deductions!D24</f>
        <v>0</v>
      </c>
      <c r="X35" s="111">
        <f>Deductions!E24</f>
        <v>0</v>
      </c>
      <c r="Y35" s="111">
        <f>Deductions!F24</f>
        <v>0</v>
      </c>
      <c r="Z35" s="68">
        <v>29</v>
      </c>
    </row>
    <row r="36" spans="2:30" ht="22.5" customHeight="1" thickBot="1" x14ac:dyDescent="0.35">
      <c r="B36" s="64">
        <v>30</v>
      </c>
      <c r="C36" s="27" t="s">
        <v>82</v>
      </c>
      <c r="D36" s="28"/>
      <c r="E36" s="65"/>
      <c r="F36" s="65"/>
      <c r="G36" s="65"/>
      <c r="H36" s="65"/>
      <c r="I36" s="65"/>
      <c r="J36" s="65"/>
      <c r="K36" s="66"/>
      <c r="L36" s="65"/>
      <c r="M36" s="66"/>
      <c r="N36" s="65"/>
      <c r="O36" s="65"/>
      <c r="P36" s="67" t="s">
        <v>21</v>
      </c>
      <c r="Q36" s="146"/>
      <c r="R36" s="147"/>
      <c r="S36" s="147"/>
      <c r="T36" s="147"/>
      <c r="U36" s="28" t="s">
        <v>58</v>
      </c>
      <c r="V36" s="89"/>
      <c r="W36" s="111">
        <f>Deductions!D33</f>
        <v>0</v>
      </c>
      <c r="X36" s="111">
        <f>Deductions!E33</f>
        <v>0</v>
      </c>
      <c r="Y36" s="111">
        <f>Deductions!F33</f>
        <v>0</v>
      </c>
      <c r="Z36" s="68">
        <v>30</v>
      </c>
    </row>
    <row r="37" spans="2:30" ht="22.5" customHeight="1" thickBot="1" x14ac:dyDescent="0.35">
      <c r="B37" s="64">
        <v>31</v>
      </c>
      <c r="C37" s="256" t="s">
        <v>72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105"/>
      <c r="R37" s="106">
        <f>R29+R30+R31+R32+R33+R34+R35+R36</f>
        <v>0</v>
      </c>
      <c r="S37" s="106">
        <f>S29+S30+S31+S32+S33+S34+S35+S36</f>
        <v>0</v>
      </c>
      <c r="T37" s="106">
        <f>T29+T30+T31+T32+T33+T34+T35+T36</f>
        <v>0</v>
      </c>
      <c r="U37" s="28" t="s">
        <v>59</v>
      </c>
      <c r="V37" s="89"/>
      <c r="W37" s="111">
        <f>Deductions!D40</f>
        <v>0</v>
      </c>
      <c r="X37" s="111">
        <f>Deductions!E40</f>
        <v>0</v>
      </c>
      <c r="Y37" s="111">
        <f>Deductions!F40</f>
        <v>0</v>
      </c>
      <c r="Z37" s="68">
        <v>31</v>
      </c>
    </row>
    <row r="38" spans="2:30" ht="22.5" customHeight="1" x14ac:dyDescent="0.3">
      <c r="B38" s="64">
        <v>32</v>
      </c>
      <c r="C38" s="258" t="s">
        <v>73</v>
      </c>
      <c r="D38" s="259"/>
      <c r="E38" s="259"/>
      <c r="F38" s="259"/>
      <c r="G38" s="259"/>
      <c r="H38" s="259"/>
      <c r="I38" s="259"/>
      <c r="J38" s="259"/>
      <c r="K38" s="259"/>
      <c r="L38" s="65"/>
      <c r="M38" s="66"/>
      <c r="N38" s="65"/>
      <c r="O38" s="65"/>
      <c r="P38" s="67"/>
      <c r="Q38" s="102"/>
      <c r="R38" s="101" t="str">
        <f>IF(SUM(R28,R37)=0," ",(SUM(R28,R37)))</f>
        <v xml:space="preserve"> </v>
      </c>
      <c r="S38" s="101" t="str">
        <f>IF(SUM(S28,S37)=0," ",(SUM(S28,S37)))</f>
        <v xml:space="preserve"> </v>
      </c>
      <c r="T38" s="101" t="str">
        <f>IF(SUM(T28,T37)=0," ",(SUM(T28,T37)))</f>
        <v xml:space="preserve"> </v>
      </c>
      <c r="U38" s="28" t="s">
        <v>67</v>
      </c>
      <c r="V38" s="89"/>
      <c r="W38" s="145"/>
      <c r="X38" s="145"/>
      <c r="Y38" s="145"/>
      <c r="Z38" s="68">
        <v>32</v>
      </c>
    </row>
    <row r="39" spans="2:30" ht="22.5" customHeight="1" x14ac:dyDescent="0.3">
      <c r="B39" s="64">
        <v>33</v>
      </c>
      <c r="C39" s="258" t="s">
        <v>22</v>
      </c>
      <c r="D39" s="259"/>
      <c r="E39" s="65"/>
      <c r="F39" s="65"/>
      <c r="G39" s="65"/>
      <c r="H39" s="65"/>
      <c r="I39" s="65"/>
      <c r="J39" s="65"/>
      <c r="K39" s="66"/>
      <c r="L39" s="65"/>
      <c r="M39" s="66"/>
      <c r="N39" s="65"/>
      <c r="O39" s="65"/>
      <c r="P39" s="67"/>
      <c r="Q39" s="133"/>
      <c r="R39" s="111">
        <f>Deductions!D14</f>
        <v>0</v>
      </c>
      <c r="S39" s="111">
        <f>Deductions!E14</f>
        <v>0</v>
      </c>
      <c r="T39" s="111">
        <f>Deductions!F14</f>
        <v>0</v>
      </c>
      <c r="U39" s="92" t="s">
        <v>120</v>
      </c>
      <c r="V39" s="93"/>
      <c r="W39" s="145"/>
      <c r="X39" s="145"/>
      <c r="Y39" s="145"/>
      <c r="Z39" s="68">
        <v>33</v>
      </c>
    </row>
    <row r="40" spans="2:30" ht="22.5" customHeight="1" x14ac:dyDescent="0.3">
      <c r="B40" s="64">
        <v>34</v>
      </c>
      <c r="C40" s="258" t="s">
        <v>23</v>
      </c>
      <c r="D40" s="259"/>
      <c r="E40" s="65"/>
      <c r="F40" s="65"/>
      <c r="G40" s="65"/>
      <c r="H40" s="65"/>
      <c r="I40" s="65"/>
      <c r="J40" s="65"/>
      <c r="K40" s="66"/>
      <c r="L40" s="65"/>
      <c r="M40" s="66"/>
      <c r="N40" s="65"/>
      <c r="O40" s="65"/>
      <c r="P40" s="67" t="s">
        <v>21</v>
      </c>
      <c r="Q40" s="177"/>
      <c r="R40" s="179">
        <f>'MV Recap'!J36</f>
        <v>0</v>
      </c>
      <c r="S40" s="182" t="s">
        <v>39</v>
      </c>
      <c r="T40" s="182" t="s">
        <v>39</v>
      </c>
      <c r="U40" s="94" t="str">
        <f>Deductions!A41</f>
        <v>Extra 1 - Right</v>
      </c>
      <c r="V40" s="93"/>
      <c r="W40" s="111">
        <f>Deductions!D48</f>
        <v>0</v>
      </c>
      <c r="X40" s="111">
        <f>Deductions!E48</f>
        <v>0</v>
      </c>
      <c r="Y40" s="111">
        <f>Deductions!F48</f>
        <v>0</v>
      </c>
      <c r="Z40" s="68">
        <v>34</v>
      </c>
    </row>
    <row r="41" spans="2:30" ht="22.5" customHeight="1" x14ac:dyDescent="0.3">
      <c r="B41" s="64">
        <v>35</v>
      </c>
      <c r="C41" s="262"/>
      <c r="D41" s="263"/>
      <c r="E41" s="65"/>
      <c r="F41" s="65"/>
      <c r="G41" s="65"/>
      <c r="H41" s="65"/>
      <c r="I41" s="65"/>
      <c r="J41" s="65"/>
      <c r="K41" s="66"/>
      <c r="L41" s="65"/>
      <c r="M41" s="66"/>
      <c r="N41" s="65"/>
      <c r="O41" s="65"/>
      <c r="P41" s="67"/>
      <c r="Q41" s="144"/>
      <c r="R41" s="145"/>
      <c r="S41" s="149"/>
      <c r="T41" s="145"/>
      <c r="U41" s="94" t="str">
        <f>Deductions!A49</f>
        <v>Extra 2 - Right</v>
      </c>
      <c r="V41" s="93"/>
      <c r="W41" s="111">
        <f>Deductions!D56</f>
        <v>0</v>
      </c>
      <c r="X41" s="111">
        <f>Deductions!E56</f>
        <v>0</v>
      </c>
      <c r="Y41" s="111">
        <f>Deductions!F56</f>
        <v>0</v>
      </c>
      <c r="Z41" s="68">
        <v>35</v>
      </c>
    </row>
    <row r="42" spans="2:30" ht="22.5" customHeight="1" thickBot="1" x14ac:dyDescent="0.35">
      <c r="B42" s="64">
        <v>36</v>
      </c>
      <c r="C42" s="264" t="str">
        <f>Deductions!A65</f>
        <v>Extra 1 - Left</v>
      </c>
      <c r="D42" s="265"/>
      <c r="E42" s="65"/>
      <c r="F42" s="65"/>
      <c r="G42" s="65"/>
      <c r="H42" s="65"/>
      <c r="I42" s="65"/>
      <c r="J42" s="65"/>
      <c r="K42" s="66"/>
      <c r="L42" s="65"/>
      <c r="M42" s="66"/>
      <c r="N42" s="65"/>
      <c r="O42" s="65"/>
      <c r="P42" s="67"/>
      <c r="Q42" s="180"/>
      <c r="R42" s="181">
        <f>Deductions!D72</f>
        <v>0</v>
      </c>
      <c r="S42" s="181">
        <f>Deductions!E72</f>
        <v>0</v>
      </c>
      <c r="T42" s="181">
        <f>Deductions!F72</f>
        <v>0</v>
      </c>
      <c r="U42" s="95" t="str">
        <f>Deductions!A57</f>
        <v>Extra 3 - Right</v>
      </c>
      <c r="V42" s="96"/>
      <c r="W42" s="108">
        <f>Deductions!D64</f>
        <v>0</v>
      </c>
      <c r="X42" s="108">
        <f>Deductions!E64</f>
        <v>0</v>
      </c>
      <c r="Y42" s="108">
        <f>Deductions!F64</f>
        <v>0</v>
      </c>
      <c r="Z42" s="68">
        <v>36</v>
      </c>
    </row>
    <row r="43" spans="2:30" ht="22.5" customHeight="1" x14ac:dyDescent="0.3">
      <c r="B43" s="64">
        <v>37</v>
      </c>
      <c r="C43" s="266" t="s">
        <v>74</v>
      </c>
      <c r="D43" s="267"/>
      <c r="E43" s="65"/>
      <c r="F43" s="65"/>
      <c r="G43" s="65"/>
      <c r="H43" s="65"/>
      <c r="I43" s="65"/>
      <c r="J43" s="65"/>
      <c r="K43" s="66"/>
      <c r="L43" s="65"/>
      <c r="M43" s="66"/>
      <c r="N43" s="65"/>
      <c r="O43" s="65"/>
      <c r="P43" s="67"/>
      <c r="Q43" s="102"/>
      <c r="R43" s="101" t="str">
        <f>IF(SUM(R38:R42)=0," ",(SUM(R38:R42)))</f>
        <v xml:space="preserve"> </v>
      </c>
      <c r="S43" s="101" t="str">
        <f>IF(SUM(S38:S42)=0," ",(SUM(S38:S42)))</f>
        <v xml:space="preserve"> </v>
      </c>
      <c r="T43" s="101" t="str">
        <f>IF(SUM(T38:T42)=0," ",(SUM(T38:T42)))</f>
        <v xml:space="preserve"> </v>
      </c>
      <c r="U43" s="70" t="s">
        <v>77</v>
      </c>
      <c r="V43" s="90"/>
      <c r="W43" s="101" t="str">
        <f>IF(SUM(W28:W42)=0," ",SUM(W28:W42))</f>
        <v xml:space="preserve"> </v>
      </c>
      <c r="X43" s="101" t="str">
        <f>IF(SUM(X28:X42)=0," ",SUM(X28:X42))</f>
        <v xml:space="preserve"> </v>
      </c>
      <c r="Y43" s="101" t="str">
        <f>IF(SUM(Y28:Y42)=0," ",SUM(Y28:Y42))</f>
        <v xml:space="preserve"> </v>
      </c>
      <c r="Z43" s="68">
        <v>37</v>
      </c>
    </row>
    <row r="44" spans="2:30" ht="22.5" customHeight="1" thickBot="1" x14ac:dyDescent="0.35">
      <c r="B44" s="64">
        <v>38</v>
      </c>
      <c r="C44" s="258" t="s">
        <v>79</v>
      </c>
      <c r="D44" s="259"/>
      <c r="E44" s="65"/>
      <c r="F44" s="65"/>
      <c r="G44" s="65"/>
      <c r="H44" s="65"/>
      <c r="I44" s="65"/>
      <c r="J44" s="65"/>
      <c r="K44" s="66"/>
      <c r="L44" s="65"/>
      <c r="M44" s="66"/>
      <c r="N44" s="65"/>
      <c r="O44" s="65"/>
      <c r="P44" s="67"/>
      <c r="Q44" s="107"/>
      <c r="R44" s="108" t="str">
        <f>IF((OR(R43&gt;W43,W43=" "))," ",W43-R43)</f>
        <v xml:space="preserve"> </v>
      </c>
      <c r="S44" s="108" t="str">
        <f>IF((OR(S43&gt;X43,X43=" "))," ",X43-S43)</f>
        <v xml:space="preserve"> </v>
      </c>
      <c r="T44" s="108" t="str">
        <f>IF((OR(T43&gt;Y43,Y43=" "))," ",Y43-T43)</f>
        <v xml:space="preserve"> </v>
      </c>
      <c r="U44" s="28" t="s">
        <v>40</v>
      </c>
      <c r="V44" s="89"/>
      <c r="W44" s="108" t="str">
        <f>IF((OR(W43&gt;R43,R43=" "))," ",R43-W43)</f>
        <v xml:space="preserve"> </v>
      </c>
      <c r="X44" s="108" t="str">
        <f>IF((OR(X43&gt;S43,S43=" "))," ",S43-X43)</f>
        <v xml:space="preserve"> </v>
      </c>
      <c r="Y44" s="108" t="str">
        <f>IF((OR(Y43&gt;T43,T43=" "))," ",T43-Y43)</f>
        <v xml:space="preserve"> </v>
      </c>
      <c r="Z44" s="68">
        <v>38</v>
      </c>
    </row>
    <row r="45" spans="2:30" ht="30.75" customHeight="1" thickBot="1" x14ac:dyDescent="0.35">
      <c r="B45" s="79">
        <v>39</v>
      </c>
      <c r="C45" s="260" t="s">
        <v>24</v>
      </c>
      <c r="D45" s="261"/>
      <c r="E45" s="80"/>
      <c r="F45" s="80"/>
      <c r="G45" s="80"/>
      <c r="H45" s="80"/>
      <c r="I45" s="80"/>
      <c r="J45" s="80"/>
      <c r="K45" s="81"/>
      <c r="L45" s="80"/>
      <c r="M45" s="81"/>
      <c r="N45" s="80"/>
      <c r="O45" s="80"/>
      <c r="P45" s="82"/>
      <c r="Q45" s="109"/>
      <c r="R45" s="110" t="str">
        <f>IF(SUM(R43:R44)=0," ",SUM(R43:R44))</f>
        <v xml:space="preserve"> </v>
      </c>
      <c r="S45" s="110" t="str">
        <f>IF(SUM(S43:S44)=0," ",SUM(S43:S44))</f>
        <v xml:space="preserve"> </v>
      </c>
      <c r="T45" s="110" t="str">
        <f>IF(SUM(T43:T44)=0," ",SUM(T43:T44))</f>
        <v xml:space="preserve"> </v>
      </c>
      <c r="U45" s="28" t="s">
        <v>24</v>
      </c>
      <c r="V45" s="97"/>
      <c r="W45" s="110" t="str">
        <f>IF(SUM(W43:W44)=0," ",SUM(W43:W44))</f>
        <v xml:space="preserve"> </v>
      </c>
      <c r="X45" s="110" t="str">
        <f>IF(SUM(X43:X44)=0," ",SUM(X43:X44))</f>
        <v xml:space="preserve"> </v>
      </c>
      <c r="Y45" s="101" t="str">
        <f>IF(SUM(Y43:Y44)=0," ",SUM(Y43:Y44))</f>
        <v xml:space="preserve"> </v>
      </c>
      <c r="Z45" s="83">
        <v>39</v>
      </c>
      <c r="AA45" s="9"/>
      <c r="AB45" s="9"/>
      <c r="AC45" s="9"/>
      <c r="AD45" s="9"/>
    </row>
    <row r="46" spans="2:30" ht="15" customHeight="1" thickTop="1" x14ac:dyDescent="0.2">
      <c r="B46" s="1" t="s">
        <v>28</v>
      </c>
      <c r="C46" s="11" t="s">
        <v>34</v>
      </c>
      <c r="D46" s="12"/>
      <c r="E46" s="24"/>
      <c r="F46" s="24"/>
      <c r="G46" s="24"/>
      <c r="H46" s="24"/>
      <c r="I46" s="24"/>
      <c r="J46" s="24"/>
      <c r="K46" s="25"/>
      <c r="L46" s="24"/>
      <c r="M46" s="25"/>
      <c r="N46" s="24"/>
      <c r="O46" s="24"/>
      <c r="T46" s="13"/>
      <c r="U46" s="14"/>
      <c r="V46" s="16"/>
      <c r="W46" s="13"/>
      <c r="X46" s="13"/>
      <c r="Y46" s="3"/>
      <c r="Z46" s="3"/>
      <c r="AA46" s="2"/>
      <c r="AB46" s="2"/>
      <c r="AC46" s="2"/>
      <c r="AD46" s="2"/>
    </row>
    <row r="47" spans="2:30" ht="15" customHeight="1" thickBot="1" x14ac:dyDescent="0.25">
      <c r="B47" s="4" t="s">
        <v>29</v>
      </c>
      <c r="C47" s="15" t="s">
        <v>33</v>
      </c>
      <c r="D47" s="16"/>
      <c r="E47" s="26"/>
      <c r="F47" s="26"/>
      <c r="G47" s="26"/>
      <c r="H47" s="26"/>
      <c r="I47" s="26"/>
      <c r="J47" s="26"/>
      <c r="K47" s="29"/>
      <c r="L47" s="26"/>
      <c r="M47" s="29"/>
      <c r="N47" s="26"/>
      <c r="O47" s="26"/>
      <c r="Q47" s="5" t="s">
        <v>80</v>
      </c>
      <c r="R47" s="19"/>
      <c r="T47" s="17"/>
      <c r="U47" s="16"/>
      <c r="V47" s="16"/>
      <c r="W47" s="17"/>
      <c r="X47" s="17"/>
      <c r="Y47" s="2"/>
      <c r="Z47" s="2"/>
      <c r="AA47" s="2"/>
      <c r="AB47" s="2"/>
      <c r="AC47" s="2"/>
      <c r="AD47" s="2"/>
    </row>
    <row r="48" spans="2:30" ht="26.25" customHeight="1" thickBot="1" x14ac:dyDescent="0.3">
      <c r="B48" s="4" t="s">
        <v>30</v>
      </c>
      <c r="C48" s="15" t="s">
        <v>32</v>
      </c>
      <c r="D48" s="16"/>
      <c r="E48" s="26"/>
      <c r="F48" s="26"/>
      <c r="G48" s="26"/>
      <c r="H48" s="26"/>
      <c r="I48" s="26"/>
      <c r="J48" s="26"/>
      <c r="K48" s="29"/>
      <c r="L48" s="26"/>
      <c r="M48" s="29"/>
      <c r="N48" s="26"/>
      <c r="O48" s="26"/>
      <c r="Q48" s="20" t="s">
        <v>81</v>
      </c>
      <c r="R48" s="113" t="str">
        <f>IF((SUM(R44:T44)-SUM(W44:Y44))=0," ",(SUM(R44:T44)-SUM(W44:Y44)))</f>
        <v xml:space="preserve"> </v>
      </c>
      <c r="T48" s="17"/>
      <c r="U48" s="16"/>
      <c r="V48" s="16"/>
      <c r="W48" s="17"/>
      <c r="X48" s="17"/>
      <c r="Y48" s="2"/>
      <c r="Z48" s="2"/>
      <c r="AA48" s="2"/>
      <c r="AB48" s="2"/>
      <c r="AC48" s="2"/>
      <c r="AD48" s="2"/>
    </row>
    <row r="49" spans="2:30" ht="15" customHeight="1" x14ac:dyDescent="0.2">
      <c r="B49" s="4" t="s">
        <v>31</v>
      </c>
      <c r="C49" s="18" t="s">
        <v>75</v>
      </c>
      <c r="D49" s="16"/>
      <c r="E49" s="26"/>
      <c r="F49" s="26"/>
      <c r="G49" s="26"/>
      <c r="H49" s="26"/>
      <c r="I49" s="26"/>
      <c r="J49" s="26"/>
      <c r="K49" s="29"/>
      <c r="L49" s="26"/>
      <c r="M49" s="29"/>
      <c r="N49" s="26"/>
      <c r="O49" s="26"/>
      <c r="T49" s="17"/>
      <c r="U49" s="16"/>
      <c r="V49" s="16"/>
      <c r="W49" s="17"/>
      <c r="X49" s="17"/>
      <c r="Y49" s="2"/>
      <c r="Z49" s="2"/>
      <c r="AA49" s="2"/>
      <c r="AB49" s="2"/>
      <c r="AC49" s="2"/>
      <c r="AD49" s="2"/>
    </row>
  </sheetData>
  <sheetProtection sheet="1" formatCells="0" selectLockedCells="1"/>
  <mergeCells count="45">
    <mergeCell ref="C44:D44"/>
    <mergeCell ref="C45:D45"/>
    <mergeCell ref="C40:D40"/>
    <mergeCell ref="C41:D41"/>
    <mergeCell ref="C42:D42"/>
    <mergeCell ref="C43:D43"/>
    <mergeCell ref="C35:D35"/>
    <mergeCell ref="C37:P37"/>
    <mergeCell ref="C38:K38"/>
    <mergeCell ref="C39:D39"/>
    <mergeCell ref="C29:D29"/>
    <mergeCell ref="C30:D30"/>
    <mergeCell ref="C33:D33"/>
    <mergeCell ref="C34:D34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D1:P1"/>
    <mergeCell ref="C6:P6"/>
    <mergeCell ref="C7:D7"/>
    <mergeCell ref="C8:D8"/>
    <mergeCell ref="G4:O4"/>
    <mergeCell ref="V4:X4"/>
    <mergeCell ref="Y4:Z4"/>
    <mergeCell ref="Q1:S1"/>
    <mergeCell ref="V1:W1"/>
    <mergeCell ref="W2:Z2"/>
    <mergeCell ref="X1:Z1"/>
  </mergeCells>
  <phoneticPr fontId="2" type="noConversion"/>
  <printOptions horizontalCentered="1" verticalCentered="1"/>
  <pageMargins left="0" right="0" top="0" bottom="0" header="0" footer="0"/>
  <pageSetup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topLeftCell="A10" zoomScaleNormal="100" zoomScaleSheetLayoutView="120" workbookViewId="0">
      <selection activeCell="E43" sqref="E43"/>
    </sheetView>
  </sheetViews>
  <sheetFormatPr defaultRowHeight="12.75" x14ac:dyDescent="0.2"/>
  <cols>
    <col min="4" max="4" width="5.42578125" style="118" customWidth="1"/>
    <col min="5" max="5" width="19" customWidth="1"/>
    <col min="6" max="6" width="19.140625" customWidth="1"/>
    <col min="7" max="7" width="19" customWidth="1"/>
  </cols>
  <sheetData>
    <row r="1" spans="1:7" ht="45" customHeight="1" x14ac:dyDescent="0.45">
      <c r="C1" s="269">
        <f>'DFC 12'!Q1</f>
        <v>0</v>
      </c>
      <c r="D1" s="269"/>
      <c r="E1" s="269"/>
      <c r="F1" s="268" t="s">
        <v>106</v>
      </c>
      <c r="G1" s="268"/>
    </row>
    <row r="2" spans="1:7" x14ac:dyDescent="0.2">
      <c r="E2" s="138" t="s">
        <v>102</v>
      </c>
      <c r="F2" s="138" t="s">
        <v>103</v>
      </c>
      <c r="G2" s="138" t="s">
        <v>104</v>
      </c>
    </row>
    <row r="4" spans="1:7" x14ac:dyDescent="0.2">
      <c r="A4" t="s">
        <v>107</v>
      </c>
    </row>
    <row r="6" spans="1:7" x14ac:dyDescent="0.2">
      <c r="A6" t="s">
        <v>108</v>
      </c>
      <c r="D6" s="120"/>
      <c r="E6" s="126"/>
      <c r="F6" s="124"/>
      <c r="G6" s="124"/>
    </row>
    <row r="7" spans="1:7" x14ac:dyDescent="0.2">
      <c r="A7" t="s">
        <v>109</v>
      </c>
      <c r="D7" s="120" t="s">
        <v>39</v>
      </c>
      <c r="E7" s="127"/>
      <c r="F7" s="125"/>
      <c r="G7" s="125"/>
    </row>
    <row r="8" spans="1:7" x14ac:dyDescent="0.2">
      <c r="A8" t="s">
        <v>110</v>
      </c>
      <c r="E8" s="126"/>
      <c r="F8" s="124"/>
      <c r="G8" s="124"/>
    </row>
    <row r="9" spans="1:7" x14ac:dyDescent="0.2">
      <c r="D9" s="120" t="s">
        <v>39</v>
      </c>
      <c r="E9" s="127"/>
    </row>
    <row r="10" spans="1:7" x14ac:dyDescent="0.2">
      <c r="E10" s="127"/>
    </row>
    <row r="11" spans="1:7" x14ac:dyDescent="0.2">
      <c r="D11" s="120" t="s">
        <v>122</v>
      </c>
      <c r="E11" s="121"/>
      <c r="F11" s="121"/>
      <c r="G11" s="121"/>
    </row>
    <row r="12" spans="1:7" x14ac:dyDescent="0.2">
      <c r="E12" s="129"/>
    </row>
    <row r="13" spans="1:7" x14ac:dyDescent="0.2">
      <c r="D13" s="120" t="s">
        <v>118</v>
      </c>
      <c r="E13" s="128"/>
      <c r="F13" s="117"/>
      <c r="G13" s="117"/>
    </row>
    <row r="14" spans="1:7" ht="13.5" thickBot="1" x14ac:dyDescent="0.25">
      <c r="A14" s="122" t="s">
        <v>123</v>
      </c>
      <c r="E14" s="130"/>
      <c r="F14" s="130"/>
      <c r="G14" s="130"/>
    </row>
    <row r="15" spans="1:7" ht="13.5" thickTop="1" x14ac:dyDescent="0.2"/>
    <row r="30" spans="1:7" x14ac:dyDescent="0.2">
      <c r="A30" t="s">
        <v>111</v>
      </c>
    </row>
    <row r="32" spans="1:7" x14ac:dyDescent="0.2">
      <c r="A32" t="s">
        <v>112</v>
      </c>
      <c r="E32" s="124">
        <f>'DFC 12'!R37</f>
        <v>0</v>
      </c>
      <c r="F32" s="124">
        <f>'DFC 12'!S37</f>
        <v>0</v>
      </c>
      <c r="G32" s="124">
        <f>'DFC 12'!T37</f>
        <v>0</v>
      </c>
    </row>
    <row r="33" spans="1:7" x14ac:dyDescent="0.2">
      <c r="D33" s="120" t="s">
        <v>39</v>
      </c>
      <c r="E33" s="125">
        <v>15000</v>
      </c>
    </row>
    <row r="34" spans="1:7" x14ac:dyDescent="0.2">
      <c r="E34" s="124">
        <f>E32-E33</f>
        <v>-15000</v>
      </c>
    </row>
    <row r="35" spans="1:7" x14ac:dyDescent="0.2">
      <c r="D35" s="120" t="s">
        <v>122</v>
      </c>
      <c r="E35" s="121">
        <v>0.01</v>
      </c>
      <c r="F35" s="121">
        <v>0.02</v>
      </c>
      <c r="G35" s="121">
        <v>0.02</v>
      </c>
    </row>
    <row r="36" spans="1:7" x14ac:dyDescent="0.2">
      <c r="E36" s="129">
        <f>E34*E35</f>
        <v>-150</v>
      </c>
    </row>
    <row r="37" spans="1:7" x14ac:dyDescent="0.2">
      <c r="D37" s="120" t="s">
        <v>118</v>
      </c>
      <c r="E37" s="127">
        <v>865</v>
      </c>
      <c r="F37" s="117"/>
      <c r="G37" s="117"/>
    </row>
    <row r="38" spans="1:7" ht="13.5" thickBot="1" x14ac:dyDescent="0.25">
      <c r="A38" s="122" t="s">
        <v>123</v>
      </c>
      <c r="E38" s="130">
        <f>ROUND(E36+E37,2)</f>
        <v>715</v>
      </c>
      <c r="F38" s="130">
        <f>ROUND(F32*F35,2)</f>
        <v>0</v>
      </c>
      <c r="G38" s="130">
        <f>ROUND(G32*G35,2)</f>
        <v>0</v>
      </c>
    </row>
    <row r="39" spans="1:7" ht="13.5" thickTop="1" x14ac:dyDescent="0.2"/>
    <row r="42" spans="1:7" x14ac:dyDescent="0.2">
      <c r="A42" s="122" t="s">
        <v>129</v>
      </c>
    </row>
    <row r="43" spans="1:7" x14ac:dyDescent="0.2">
      <c r="A43" s="122" t="s">
        <v>124</v>
      </c>
    </row>
    <row r="44" spans="1:7" x14ac:dyDescent="0.2">
      <c r="A44" s="122" t="s">
        <v>125</v>
      </c>
    </row>
    <row r="45" spans="1:7" x14ac:dyDescent="0.2">
      <c r="A45" s="122" t="s">
        <v>127</v>
      </c>
    </row>
    <row r="46" spans="1:7" x14ac:dyDescent="0.2">
      <c r="A46" s="153" t="s">
        <v>126</v>
      </c>
      <c r="B46" s="117"/>
      <c r="C46" s="117"/>
    </row>
    <row r="47" spans="1:7" ht="13.5" thickBot="1" x14ac:dyDescent="0.25">
      <c r="A47" s="154" t="s">
        <v>128</v>
      </c>
      <c r="B47" s="123"/>
      <c r="C47" s="123"/>
    </row>
    <row r="48" spans="1:7" ht="13.5" thickTop="1" x14ac:dyDescent="0.2"/>
    <row r="57" spans="1:10" x14ac:dyDescent="0.2">
      <c r="H57" s="116"/>
      <c r="I57" s="116"/>
      <c r="J57" s="116"/>
    </row>
    <row r="58" spans="1:10" x14ac:dyDescent="0.2">
      <c r="A58" s="117"/>
      <c r="B58" s="117"/>
      <c r="C58" s="117"/>
      <c r="D58" s="119"/>
      <c r="E58" s="117"/>
      <c r="F58" s="117"/>
      <c r="G58" s="117"/>
      <c r="H58" s="116"/>
      <c r="I58" s="116"/>
      <c r="J58" s="116"/>
    </row>
    <row r="60" spans="1:10" x14ac:dyDescent="0.2">
      <c r="C60" t="s">
        <v>113</v>
      </c>
    </row>
    <row r="62" spans="1:10" x14ac:dyDescent="0.2">
      <c r="E62" s="138" t="s">
        <v>102</v>
      </c>
      <c r="F62" s="138" t="s">
        <v>103</v>
      </c>
      <c r="G62" s="138" t="s">
        <v>104</v>
      </c>
    </row>
    <row r="64" spans="1:10" x14ac:dyDescent="0.2">
      <c r="A64" t="s">
        <v>114</v>
      </c>
      <c r="E64" s="151">
        <f>'DFC 12'!W15</f>
        <v>0</v>
      </c>
      <c r="F64" s="151">
        <f>'DFC 12'!X15</f>
        <v>0</v>
      </c>
      <c r="G64" s="151">
        <f>'DFC 12'!Y15</f>
        <v>0</v>
      </c>
    </row>
    <row r="65" spans="1:7" x14ac:dyDescent="0.2">
      <c r="A65" t="s">
        <v>115</v>
      </c>
      <c r="E65" s="151">
        <f>'DFC 12'!W20</f>
        <v>0</v>
      </c>
      <c r="F65" s="151">
        <f>'DFC 12'!X20</f>
        <v>0</v>
      </c>
      <c r="G65" s="151">
        <f>'DFC 12'!Y20</f>
        <v>0</v>
      </c>
    </row>
    <row r="66" spans="1:7" x14ac:dyDescent="0.2">
      <c r="A66" t="s">
        <v>116</v>
      </c>
      <c r="E66" s="151">
        <f>'DFC 12'!W26</f>
        <v>0</v>
      </c>
      <c r="F66" s="151">
        <f>'DFC 12'!X26</f>
        <v>0</v>
      </c>
      <c r="G66" s="151">
        <f>'DFC 12'!Y26</f>
        <v>0</v>
      </c>
    </row>
    <row r="67" spans="1:7" x14ac:dyDescent="0.2">
      <c r="A67" t="s">
        <v>117</v>
      </c>
      <c r="E67" s="150"/>
      <c r="F67" s="150"/>
      <c r="G67" s="150"/>
    </row>
    <row r="68" spans="1:7" ht="13.5" thickBot="1" x14ac:dyDescent="0.25">
      <c r="A68" s="122" t="s">
        <v>105</v>
      </c>
      <c r="E68" s="152">
        <f>SUM(E64:E67)</f>
        <v>0</v>
      </c>
      <c r="F68" s="152">
        <f>SUM(F64:F67)</f>
        <v>0</v>
      </c>
      <c r="G68" s="152">
        <f>SUM(G64:G67)</f>
        <v>0</v>
      </c>
    </row>
    <row r="69" spans="1:7" ht="13.5" thickTop="1" x14ac:dyDescent="0.2"/>
  </sheetData>
  <sheetProtection sheet="1" objects="1" scenarios="1"/>
  <mergeCells count="2">
    <mergeCell ref="F1:G1"/>
    <mergeCell ref="C1:E1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3"/>
  <sheetViews>
    <sheetView zoomScaleNormal="100" zoomScaleSheetLayoutView="120" workbookViewId="0">
      <selection activeCell="D7" sqref="D7"/>
    </sheetView>
  </sheetViews>
  <sheetFormatPr defaultRowHeight="12.75" x14ac:dyDescent="0.2"/>
  <cols>
    <col min="4" max="4" width="19.140625" customWidth="1"/>
    <col min="5" max="6" width="19" customWidth="1"/>
  </cols>
  <sheetData>
    <row r="1" spans="1:7" x14ac:dyDescent="0.2">
      <c r="A1" s="270" t="s">
        <v>93</v>
      </c>
      <c r="B1" s="270"/>
      <c r="C1" s="270"/>
      <c r="D1" s="270"/>
      <c r="E1" s="270"/>
      <c r="F1" s="270"/>
      <c r="G1" s="122"/>
    </row>
    <row r="2" spans="1:7" x14ac:dyDescent="0.2">
      <c r="C2" s="273">
        <f>'DFC 12'!Q1</f>
        <v>0</v>
      </c>
      <c r="D2" s="273"/>
      <c r="E2" s="271" t="s">
        <v>106</v>
      </c>
      <c r="F2" s="272"/>
    </row>
    <row r="3" spans="1:7" x14ac:dyDescent="0.2">
      <c r="D3" s="140">
        <f>'DFC 12'!P4</f>
        <v>0</v>
      </c>
      <c r="E3" s="274" t="s">
        <v>94</v>
      </c>
      <c r="F3" s="274"/>
    </row>
    <row r="5" spans="1:7" x14ac:dyDescent="0.2">
      <c r="A5" t="s">
        <v>95</v>
      </c>
    </row>
    <row r="6" spans="1:7" x14ac:dyDescent="0.2">
      <c r="D6" s="138" t="s">
        <v>102</v>
      </c>
      <c r="E6" s="138" t="s">
        <v>103</v>
      </c>
      <c r="F6" s="138" t="s">
        <v>104</v>
      </c>
    </row>
    <row r="7" spans="1:7" x14ac:dyDescent="0.2">
      <c r="A7" t="s">
        <v>96</v>
      </c>
      <c r="D7" s="135"/>
      <c r="E7" s="135"/>
      <c r="F7" s="135"/>
    </row>
    <row r="8" spans="1:7" x14ac:dyDescent="0.2">
      <c r="A8" s="122" t="s">
        <v>119</v>
      </c>
      <c r="C8" s="132" t="s">
        <v>118</v>
      </c>
      <c r="D8" s="135"/>
      <c r="E8" s="135"/>
      <c r="F8" s="135"/>
    </row>
    <row r="9" spans="1:7" x14ac:dyDescent="0.2">
      <c r="A9" t="s">
        <v>97</v>
      </c>
      <c r="C9" s="132" t="s">
        <v>118</v>
      </c>
      <c r="D9" s="135"/>
      <c r="E9" s="135"/>
      <c r="F9" s="135"/>
    </row>
    <row r="10" spans="1:7" x14ac:dyDescent="0.2">
      <c r="A10" s="122" t="s">
        <v>148</v>
      </c>
      <c r="C10" s="132" t="s">
        <v>39</v>
      </c>
      <c r="D10" s="135"/>
      <c r="E10" s="135"/>
      <c r="F10" s="135"/>
      <c r="G10" s="122"/>
    </row>
    <row r="11" spans="1:7" x14ac:dyDescent="0.2">
      <c r="A11" t="s">
        <v>98</v>
      </c>
      <c r="C11" s="132" t="s">
        <v>39</v>
      </c>
      <c r="D11" s="135"/>
      <c r="E11" s="135"/>
      <c r="F11" s="135"/>
    </row>
    <row r="12" spans="1:7" x14ac:dyDescent="0.2">
      <c r="A12" t="s">
        <v>99</v>
      </c>
      <c r="C12" s="132" t="s">
        <v>39</v>
      </c>
      <c r="D12" s="135"/>
      <c r="E12" s="135"/>
      <c r="F12" s="135"/>
    </row>
    <row r="13" spans="1:7" x14ac:dyDescent="0.2">
      <c r="A13" t="s">
        <v>100</v>
      </c>
      <c r="C13" s="132" t="s">
        <v>39</v>
      </c>
      <c r="D13" s="135"/>
      <c r="E13" s="135"/>
      <c r="F13" s="135"/>
    </row>
    <row r="14" spans="1:7" x14ac:dyDescent="0.2">
      <c r="C14" s="132" t="s">
        <v>39</v>
      </c>
      <c r="D14" s="135"/>
      <c r="E14" s="135"/>
      <c r="F14" s="135"/>
    </row>
    <row r="15" spans="1:7" x14ac:dyDescent="0.2">
      <c r="C15" s="132" t="s">
        <v>39</v>
      </c>
      <c r="D15" s="135"/>
      <c r="E15" s="135"/>
      <c r="F15" s="135"/>
    </row>
    <row r="16" spans="1:7" x14ac:dyDescent="0.2">
      <c r="C16" s="132" t="s">
        <v>39</v>
      </c>
      <c r="D16" s="135"/>
      <c r="E16" s="135"/>
      <c r="F16" s="135"/>
    </row>
    <row r="17" spans="1:6" ht="13.5" thickBot="1" x14ac:dyDescent="0.25">
      <c r="A17" t="s">
        <v>105</v>
      </c>
      <c r="D17" s="131">
        <f>D7+D8+D9-D10-D11-D12-D13-D14-D15-D16</f>
        <v>0</v>
      </c>
      <c r="E17" s="131">
        <f>E7+E8+E9-E10-E11-E12-E13-E14-E15-E16</f>
        <v>0</v>
      </c>
      <c r="F17" s="131">
        <f>F7+F8+F9-F10-F11-F12-F13-F14-F15-F16</f>
        <v>0</v>
      </c>
    </row>
    <row r="18" spans="1:6" ht="13.5" thickTop="1" x14ac:dyDescent="0.2"/>
    <row r="20" spans="1:6" x14ac:dyDescent="0.2">
      <c r="A20" t="s">
        <v>101</v>
      </c>
    </row>
    <row r="21" spans="1:6" x14ac:dyDescent="0.2">
      <c r="D21" s="138" t="s">
        <v>102</v>
      </c>
      <c r="E21" s="138" t="s">
        <v>103</v>
      </c>
      <c r="F21" s="138" t="s">
        <v>104</v>
      </c>
    </row>
    <row r="22" spans="1:6" x14ac:dyDescent="0.2">
      <c r="A22" t="s">
        <v>96</v>
      </c>
      <c r="D22" s="135"/>
      <c r="E22" s="135"/>
      <c r="F22" s="135"/>
    </row>
    <row r="23" spans="1:6" x14ac:dyDescent="0.2">
      <c r="A23" s="122" t="s">
        <v>119</v>
      </c>
      <c r="C23" s="132" t="s">
        <v>118</v>
      </c>
      <c r="D23" s="135"/>
      <c r="E23" s="135"/>
      <c r="F23" s="135"/>
    </row>
    <row r="24" spans="1:6" x14ac:dyDescent="0.2">
      <c r="A24" t="s">
        <v>97</v>
      </c>
      <c r="C24" s="132" t="s">
        <v>118</v>
      </c>
      <c r="D24" s="135"/>
      <c r="E24" s="135"/>
      <c r="F24" s="135"/>
    </row>
    <row r="25" spans="1:6" x14ac:dyDescent="0.2">
      <c r="A25" s="122" t="s">
        <v>148</v>
      </c>
      <c r="C25" s="132" t="s">
        <v>39</v>
      </c>
      <c r="D25" s="135"/>
      <c r="E25" s="135"/>
      <c r="F25" s="135"/>
    </row>
    <row r="26" spans="1:6" x14ac:dyDescent="0.2">
      <c r="A26" t="s">
        <v>98</v>
      </c>
      <c r="C26" s="132" t="s">
        <v>39</v>
      </c>
      <c r="D26" s="135"/>
      <c r="E26" s="135"/>
      <c r="F26" s="135"/>
    </row>
    <row r="27" spans="1:6" x14ac:dyDescent="0.2">
      <c r="A27" t="s">
        <v>99</v>
      </c>
      <c r="C27" s="132" t="s">
        <v>39</v>
      </c>
      <c r="D27" s="135"/>
      <c r="E27" s="135"/>
      <c r="F27" s="135"/>
    </row>
    <row r="28" spans="1:6" x14ac:dyDescent="0.2">
      <c r="A28" t="s">
        <v>100</v>
      </c>
      <c r="C28" s="132" t="s">
        <v>39</v>
      </c>
      <c r="D28" s="135"/>
      <c r="E28" s="135"/>
      <c r="F28" s="135"/>
    </row>
    <row r="29" spans="1:6" x14ac:dyDescent="0.2">
      <c r="C29" s="132" t="s">
        <v>39</v>
      </c>
      <c r="D29" s="135"/>
      <c r="E29" s="135"/>
      <c r="F29" s="135"/>
    </row>
    <row r="30" spans="1:6" x14ac:dyDescent="0.2">
      <c r="C30" s="132" t="s">
        <v>39</v>
      </c>
      <c r="D30" s="135"/>
      <c r="E30" s="135"/>
      <c r="F30" s="135"/>
    </row>
    <row r="31" spans="1:6" x14ac:dyDescent="0.2">
      <c r="C31" s="132" t="s">
        <v>39</v>
      </c>
      <c r="D31" s="135"/>
      <c r="E31" s="135"/>
      <c r="F31" s="135"/>
    </row>
    <row r="32" spans="1:6" ht="13.5" thickBot="1" x14ac:dyDescent="0.25">
      <c r="A32" t="s">
        <v>105</v>
      </c>
      <c r="D32" s="131">
        <f>D22+D23+D24-D25-D26-D27-D28-D29-D30-D31</f>
        <v>0</v>
      </c>
      <c r="E32" s="131">
        <f>E22+E23+E24-E25-E26-E27-E28-E29-E30-E31</f>
        <v>0</v>
      </c>
      <c r="F32" s="131">
        <f>F22+F23+F24-F25-F26-F27-F28-F29-F30-F31</f>
        <v>0</v>
      </c>
    </row>
    <row r="33" spans="1:6" ht="13.5" thickTop="1" x14ac:dyDescent="0.2"/>
    <row r="35" spans="1:6" x14ac:dyDescent="0.2">
      <c r="A35" s="122" t="s">
        <v>141</v>
      </c>
    </row>
    <row r="36" spans="1:6" x14ac:dyDescent="0.2">
      <c r="D36" s="138" t="s">
        <v>102</v>
      </c>
      <c r="E36" s="138" t="s">
        <v>103</v>
      </c>
      <c r="F36" s="138" t="s">
        <v>104</v>
      </c>
    </row>
    <row r="37" spans="1:6" x14ac:dyDescent="0.2">
      <c r="A37" t="s">
        <v>96</v>
      </c>
      <c r="D37" s="135"/>
      <c r="E37" s="135"/>
      <c r="F37" s="135"/>
    </row>
    <row r="38" spans="1:6" x14ac:dyDescent="0.2">
      <c r="A38" s="122" t="s">
        <v>119</v>
      </c>
      <c r="C38" s="132" t="s">
        <v>118</v>
      </c>
      <c r="D38" s="135"/>
      <c r="E38" s="135"/>
      <c r="F38" s="135"/>
    </row>
    <row r="39" spans="1:6" x14ac:dyDescent="0.2">
      <c r="A39" t="s">
        <v>97</v>
      </c>
      <c r="C39" s="132" t="s">
        <v>118</v>
      </c>
      <c r="D39" s="135"/>
      <c r="E39" s="135"/>
      <c r="F39" s="135"/>
    </row>
    <row r="40" spans="1:6" x14ac:dyDescent="0.2">
      <c r="A40" s="122" t="s">
        <v>148</v>
      </c>
      <c r="C40" s="132" t="s">
        <v>39</v>
      </c>
      <c r="D40" s="135"/>
      <c r="E40" s="135"/>
      <c r="F40" s="135"/>
    </row>
    <row r="41" spans="1:6" x14ac:dyDescent="0.2">
      <c r="A41" t="s">
        <v>98</v>
      </c>
      <c r="C41" s="132" t="s">
        <v>39</v>
      </c>
      <c r="D41" s="135"/>
      <c r="E41" s="135"/>
      <c r="F41" s="135"/>
    </row>
    <row r="42" spans="1:6" x14ac:dyDescent="0.2">
      <c r="A42" t="s">
        <v>99</v>
      </c>
      <c r="C42" s="132" t="s">
        <v>39</v>
      </c>
      <c r="D42" s="135"/>
      <c r="E42" s="135"/>
      <c r="F42" s="135"/>
    </row>
    <row r="43" spans="1:6" x14ac:dyDescent="0.2">
      <c r="A43" t="s">
        <v>100</v>
      </c>
      <c r="C43" s="132" t="s">
        <v>39</v>
      </c>
      <c r="D43" s="135"/>
      <c r="E43" s="135"/>
      <c r="F43" s="135"/>
    </row>
    <row r="44" spans="1:6" x14ac:dyDescent="0.2">
      <c r="C44" s="132" t="s">
        <v>39</v>
      </c>
      <c r="D44" s="135"/>
      <c r="E44" s="135"/>
      <c r="F44" s="135"/>
    </row>
    <row r="45" spans="1:6" x14ac:dyDescent="0.2">
      <c r="C45" s="132" t="s">
        <v>39</v>
      </c>
      <c r="D45" s="135"/>
      <c r="E45" s="135"/>
      <c r="F45" s="135"/>
    </row>
    <row r="46" spans="1:6" x14ac:dyDescent="0.2">
      <c r="C46" s="132" t="s">
        <v>39</v>
      </c>
      <c r="D46" s="135"/>
      <c r="E46" s="135"/>
      <c r="F46" s="135"/>
    </row>
    <row r="47" spans="1:6" ht="13.5" thickBot="1" x14ac:dyDescent="0.25">
      <c r="A47" t="s">
        <v>105</v>
      </c>
      <c r="D47" s="131">
        <f>D37+D38+D39-D40-D41-D42-D43-D44-D45-D46</f>
        <v>0</v>
      </c>
      <c r="E47" s="131">
        <f>E37+E38+E39-E40-E41-E42-E43-E44-E45-E46</f>
        <v>0</v>
      </c>
      <c r="F47" s="131">
        <f>F37+F38+F39-F40-F41-F42-F43-F44-F45-F46</f>
        <v>0</v>
      </c>
    </row>
    <row r="48" spans="1:6" ht="13.5" thickTop="1" x14ac:dyDescent="0.2"/>
    <row r="50" spans="1:6" x14ac:dyDescent="0.2">
      <c r="A50" t="s">
        <v>7</v>
      </c>
    </row>
    <row r="51" spans="1:6" x14ac:dyDescent="0.2">
      <c r="D51" s="138" t="s">
        <v>102</v>
      </c>
      <c r="E51" s="138" t="s">
        <v>103</v>
      </c>
      <c r="F51" s="138" t="s">
        <v>104</v>
      </c>
    </row>
    <row r="52" spans="1:6" x14ac:dyDescent="0.2">
      <c r="A52" t="s">
        <v>96</v>
      </c>
      <c r="D52" s="135"/>
      <c r="E52" s="135"/>
      <c r="F52" s="135"/>
    </row>
    <row r="53" spans="1:6" x14ac:dyDescent="0.2">
      <c r="A53" s="122" t="s">
        <v>119</v>
      </c>
      <c r="C53" s="132" t="s">
        <v>118</v>
      </c>
      <c r="D53" s="135"/>
      <c r="E53" s="135"/>
      <c r="F53" s="135"/>
    </row>
    <row r="54" spans="1:6" x14ac:dyDescent="0.2">
      <c r="A54" t="s">
        <v>97</v>
      </c>
      <c r="C54" s="132" t="s">
        <v>118</v>
      </c>
      <c r="D54" s="135"/>
      <c r="E54" s="135"/>
      <c r="F54" s="135"/>
    </row>
    <row r="55" spans="1:6" x14ac:dyDescent="0.2">
      <c r="A55" s="122" t="s">
        <v>148</v>
      </c>
      <c r="C55" s="132" t="s">
        <v>39</v>
      </c>
      <c r="D55" s="135"/>
      <c r="E55" s="135"/>
      <c r="F55" s="135"/>
    </row>
    <row r="56" spans="1:6" x14ac:dyDescent="0.2">
      <c r="A56" t="s">
        <v>98</v>
      </c>
      <c r="C56" s="132" t="s">
        <v>39</v>
      </c>
      <c r="D56" s="135"/>
      <c r="E56" s="135"/>
      <c r="F56" s="135"/>
    </row>
    <row r="57" spans="1:6" x14ac:dyDescent="0.2">
      <c r="A57" t="s">
        <v>99</v>
      </c>
      <c r="C57" s="132" t="s">
        <v>39</v>
      </c>
      <c r="D57" s="135"/>
      <c r="E57" s="135"/>
      <c r="F57" s="135"/>
    </row>
    <row r="58" spans="1:6" x14ac:dyDescent="0.2">
      <c r="A58" t="s">
        <v>100</v>
      </c>
      <c r="C58" s="132" t="s">
        <v>39</v>
      </c>
      <c r="D58" s="135"/>
      <c r="E58" s="135"/>
      <c r="F58" s="135"/>
    </row>
    <row r="59" spans="1:6" x14ac:dyDescent="0.2">
      <c r="C59" s="132" t="s">
        <v>39</v>
      </c>
      <c r="D59" s="135"/>
      <c r="E59" s="135"/>
      <c r="F59" s="135"/>
    </row>
    <row r="60" spans="1:6" x14ac:dyDescent="0.2">
      <c r="C60" s="132" t="s">
        <v>39</v>
      </c>
      <c r="D60" s="135"/>
      <c r="E60" s="135"/>
      <c r="F60" s="135"/>
    </row>
    <row r="61" spans="1:6" x14ac:dyDescent="0.2">
      <c r="C61" s="132" t="s">
        <v>39</v>
      </c>
      <c r="D61" s="135"/>
      <c r="E61" s="135"/>
      <c r="F61" s="135"/>
    </row>
    <row r="62" spans="1:6" ht="13.5" thickBot="1" x14ac:dyDescent="0.25">
      <c r="A62" t="s">
        <v>105</v>
      </c>
      <c r="D62" s="131">
        <f>D52+D53+D54-D55-D56-D57-D58-D59-D60-D61</f>
        <v>0</v>
      </c>
      <c r="E62" s="131">
        <f>E52+E53+E54-E55-E56-E57-E58-E59-E60-E61</f>
        <v>0</v>
      </c>
      <c r="F62" s="131">
        <f>F52+F53+F54-F55-F56-F57-F58-F59-F60-F61</f>
        <v>0</v>
      </c>
    </row>
    <row r="63" spans="1:6" ht="13.5" thickTop="1" x14ac:dyDescent="0.2"/>
  </sheetData>
  <sheetProtection sheet="1"/>
  <mergeCells count="4">
    <mergeCell ref="A1:F1"/>
    <mergeCell ref="E2:F2"/>
    <mergeCell ref="C2:D2"/>
    <mergeCell ref="E3:F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73"/>
  <sheetViews>
    <sheetView zoomScaleNormal="100" zoomScaleSheetLayoutView="100" workbookViewId="0">
      <selection activeCell="E2" sqref="E2:E3"/>
    </sheetView>
  </sheetViews>
  <sheetFormatPr defaultColWidth="9.140625" defaultRowHeight="12.75" x14ac:dyDescent="0.2"/>
  <cols>
    <col min="4" max="6" width="19" customWidth="1"/>
  </cols>
  <sheetData>
    <row r="2" spans="1:10" ht="12.75" customHeight="1" x14ac:dyDescent="0.3">
      <c r="A2" s="142"/>
      <c r="B2" s="142"/>
      <c r="C2" s="142"/>
      <c r="D2" s="277">
        <f>'DFC 12'!Q1</f>
        <v>0</v>
      </c>
      <c r="E2" s="279" t="s">
        <v>106</v>
      </c>
      <c r="F2" s="139"/>
      <c r="G2" s="115"/>
      <c r="H2" s="115"/>
      <c r="I2" s="115"/>
    </row>
    <row r="3" spans="1:10" ht="12.75" customHeight="1" x14ac:dyDescent="0.3">
      <c r="A3" s="142"/>
      <c r="B3" s="142"/>
      <c r="C3" s="142"/>
      <c r="D3" s="278"/>
      <c r="E3" s="280"/>
      <c r="F3" s="139"/>
      <c r="G3" s="115"/>
      <c r="H3" s="115"/>
      <c r="I3" s="115"/>
    </row>
    <row r="4" spans="1:10" x14ac:dyDescent="0.2">
      <c r="A4" s="141"/>
      <c r="B4" s="141"/>
      <c r="C4" s="141"/>
      <c r="D4" s="141"/>
      <c r="E4" s="141"/>
      <c r="F4" s="141"/>
      <c r="G4" s="115"/>
      <c r="H4" s="115"/>
      <c r="I4" s="115"/>
      <c r="J4" s="116"/>
    </row>
    <row r="5" spans="1:10" x14ac:dyDescent="0.2">
      <c r="D5" s="139" t="s">
        <v>36</v>
      </c>
      <c r="E5" s="139" t="s">
        <v>37</v>
      </c>
      <c r="F5" s="139" t="s">
        <v>38</v>
      </c>
      <c r="G5" s="115"/>
      <c r="H5" s="116"/>
      <c r="I5" s="116"/>
      <c r="J5" s="116"/>
    </row>
    <row r="7" spans="1:10" x14ac:dyDescent="0.2">
      <c r="A7" s="276" t="s">
        <v>87</v>
      </c>
      <c r="B7" s="276"/>
      <c r="C7" s="114"/>
    </row>
    <row r="8" spans="1:10" x14ac:dyDescent="0.2">
      <c r="A8" t="s">
        <v>91</v>
      </c>
      <c r="B8" s="134"/>
      <c r="C8" s="137"/>
      <c r="D8" s="135"/>
      <c r="E8" s="135"/>
      <c r="F8" s="135"/>
    </row>
    <row r="9" spans="1:10" x14ac:dyDescent="0.2">
      <c r="A9" t="s">
        <v>91</v>
      </c>
      <c r="B9" s="134"/>
      <c r="C9" s="137"/>
      <c r="D9" s="135"/>
      <c r="E9" s="135"/>
      <c r="F9" s="135"/>
    </row>
    <row r="10" spans="1:10" x14ac:dyDescent="0.2">
      <c r="A10" t="s">
        <v>91</v>
      </c>
      <c r="B10" s="134"/>
      <c r="C10" s="134"/>
      <c r="D10" s="135"/>
      <c r="E10" s="135"/>
      <c r="F10" s="135"/>
    </row>
    <row r="11" spans="1:10" x14ac:dyDescent="0.2">
      <c r="A11" t="s">
        <v>91</v>
      </c>
      <c r="B11" s="134"/>
      <c r="C11" s="134"/>
      <c r="D11" s="135"/>
      <c r="E11" s="135"/>
      <c r="F11" s="135"/>
    </row>
    <row r="12" spans="1:10" x14ac:dyDescent="0.2">
      <c r="A12" t="s">
        <v>91</v>
      </c>
      <c r="B12" s="134"/>
      <c r="C12" s="134"/>
      <c r="D12" s="135"/>
      <c r="E12" s="135"/>
      <c r="F12" s="135"/>
    </row>
    <row r="13" spans="1:10" x14ac:dyDescent="0.2">
      <c r="A13" t="s">
        <v>91</v>
      </c>
      <c r="B13" s="134"/>
      <c r="C13" s="134"/>
      <c r="D13" s="136"/>
      <c r="E13" s="136"/>
      <c r="F13" s="136"/>
    </row>
    <row r="14" spans="1:10" ht="13.5" thickBot="1" x14ac:dyDescent="0.25">
      <c r="A14" t="s">
        <v>92</v>
      </c>
      <c r="D14" s="131">
        <f>SUM(D8:D13)</f>
        <v>0</v>
      </c>
      <c r="E14" s="131">
        <f>SUM(E8:E13)</f>
        <v>0</v>
      </c>
      <c r="F14" s="131">
        <f>SUM(F8:F13)</f>
        <v>0</v>
      </c>
    </row>
    <row r="15" spans="1:10" ht="13.5" thickTop="1" x14ac:dyDescent="0.2">
      <c r="A15" s="276" t="s">
        <v>88</v>
      </c>
      <c r="B15" s="276"/>
      <c r="C15" s="114"/>
      <c r="D15" s="124"/>
      <c r="E15" s="124"/>
      <c r="F15" s="124"/>
    </row>
    <row r="16" spans="1:10" x14ac:dyDescent="0.2">
      <c r="A16" t="s">
        <v>91</v>
      </c>
      <c r="B16" s="134"/>
      <c r="C16" s="137"/>
      <c r="D16" s="135"/>
      <c r="E16" s="135"/>
      <c r="F16" s="135"/>
    </row>
    <row r="17" spans="1:6" x14ac:dyDescent="0.2">
      <c r="A17" t="s">
        <v>91</v>
      </c>
      <c r="B17" s="134"/>
      <c r="C17" s="137"/>
      <c r="D17" s="135"/>
      <c r="E17" s="135"/>
      <c r="F17" s="135"/>
    </row>
    <row r="18" spans="1:6" x14ac:dyDescent="0.2">
      <c r="A18" t="s">
        <v>91</v>
      </c>
      <c r="B18" s="134"/>
      <c r="C18" s="134"/>
      <c r="D18" s="135"/>
      <c r="E18" s="135"/>
      <c r="F18" s="135"/>
    </row>
    <row r="19" spans="1:6" x14ac:dyDescent="0.2">
      <c r="A19" t="s">
        <v>91</v>
      </c>
      <c r="B19" s="134"/>
      <c r="C19" s="134"/>
      <c r="D19" s="135"/>
      <c r="E19" s="135"/>
      <c r="F19" s="135"/>
    </row>
    <row r="20" spans="1:6" x14ac:dyDescent="0.2">
      <c r="A20" t="s">
        <v>91</v>
      </c>
      <c r="B20" s="134"/>
      <c r="C20" s="134"/>
      <c r="D20" s="135"/>
      <c r="E20" s="135"/>
      <c r="F20" s="135"/>
    </row>
    <row r="21" spans="1:6" x14ac:dyDescent="0.2">
      <c r="A21" t="s">
        <v>91</v>
      </c>
      <c r="B21" s="134"/>
      <c r="C21" s="134"/>
      <c r="D21" s="135"/>
      <c r="E21" s="135"/>
      <c r="F21" s="135"/>
    </row>
    <row r="22" spans="1:6" x14ac:dyDescent="0.2">
      <c r="A22" t="s">
        <v>91</v>
      </c>
      <c r="B22" s="134"/>
      <c r="C22" s="134"/>
      <c r="D22" s="135"/>
      <c r="E22" s="135"/>
      <c r="F22" s="135"/>
    </row>
    <row r="23" spans="1:6" x14ac:dyDescent="0.2">
      <c r="A23" t="s">
        <v>91</v>
      </c>
      <c r="B23" s="134"/>
      <c r="C23" s="134"/>
      <c r="D23" s="136"/>
      <c r="E23" s="136"/>
      <c r="F23" s="136"/>
    </row>
    <row r="24" spans="1:6" ht="13.5" thickBot="1" x14ac:dyDescent="0.25">
      <c r="A24" t="s">
        <v>92</v>
      </c>
      <c r="D24" s="131">
        <f>SUM(D16:D23)</f>
        <v>0</v>
      </c>
      <c r="E24" s="131">
        <f>SUM(E16:E23)</f>
        <v>0</v>
      </c>
      <c r="F24" s="131">
        <f>SUM(F16:F23)</f>
        <v>0</v>
      </c>
    </row>
    <row r="25" spans="1:6" ht="13.5" thickTop="1" x14ac:dyDescent="0.2">
      <c r="A25" s="276" t="s">
        <v>89</v>
      </c>
      <c r="B25" s="276"/>
      <c r="C25" s="114"/>
      <c r="D25" s="124"/>
      <c r="E25" s="124"/>
      <c r="F25" s="124"/>
    </row>
    <row r="26" spans="1:6" x14ac:dyDescent="0.2">
      <c r="A26" t="s">
        <v>91</v>
      </c>
      <c r="B26" s="134"/>
      <c r="C26" s="137"/>
      <c r="D26" s="135"/>
      <c r="E26" s="135"/>
      <c r="F26" s="135"/>
    </row>
    <row r="27" spans="1:6" x14ac:dyDescent="0.2">
      <c r="A27" t="s">
        <v>91</v>
      </c>
      <c r="B27" s="134"/>
      <c r="C27" s="134"/>
      <c r="D27" s="135"/>
      <c r="E27" s="135"/>
      <c r="F27" s="135"/>
    </row>
    <row r="28" spans="1:6" x14ac:dyDescent="0.2">
      <c r="A28" t="s">
        <v>91</v>
      </c>
      <c r="B28" s="134"/>
      <c r="C28" s="134"/>
      <c r="D28" s="135"/>
      <c r="E28" s="135"/>
      <c r="F28" s="135"/>
    </row>
    <row r="29" spans="1:6" x14ac:dyDescent="0.2">
      <c r="A29" t="s">
        <v>91</v>
      </c>
      <c r="B29" s="134"/>
      <c r="C29" s="134"/>
      <c r="D29" s="135"/>
      <c r="E29" s="135"/>
      <c r="F29" s="135"/>
    </row>
    <row r="30" spans="1:6" x14ac:dyDescent="0.2">
      <c r="A30" t="s">
        <v>91</v>
      </c>
      <c r="B30" s="134"/>
      <c r="C30" s="134"/>
      <c r="D30" s="135"/>
      <c r="E30" s="135"/>
      <c r="F30" s="135"/>
    </row>
    <row r="31" spans="1:6" x14ac:dyDescent="0.2">
      <c r="A31" t="s">
        <v>91</v>
      </c>
      <c r="B31" s="134"/>
      <c r="C31" s="134"/>
      <c r="D31" s="135"/>
      <c r="E31" s="135"/>
      <c r="F31" s="135"/>
    </row>
    <row r="32" spans="1:6" x14ac:dyDescent="0.2">
      <c r="A32" t="s">
        <v>91</v>
      </c>
      <c r="B32" s="134"/>
      <c r="C32" s="134"/>
      <c r="D32" s="136"/>
      <c r="E32" s="136"/>
      <c r="F32" s="136"/>
    </row>
    <row r="33" spans="1:6" ht="13.5" thickBot="1" x14ac:dyDescent="0.25">
      <c r="A33" t="s">
        <v>92</v>
      </c>
      <c r="D33" s="131">
        <f>SUM(D26:D32)</f>
        <v>0</v>
      </c>
      <c r="E33" s="131">
        <f>SUM(E26:E32)</f>
        <v>0</v>
      </c>
      <c r="F33" s="131">
        <f>SUM(F26:F32)</f>
        <v>0</v>
      </c>
    </row>
    <row r="34" spans="1:6" ht="13.5" thickTop="1" x14ac:dyDescent="0.2">
      <c r="A34" s="276" t="s">
        <v>90</v>
      </c>
      <c r="B34" s="276"/>
      <c r="C34" s="114"/>
      <c r="D34" s="124"/>
      <c r="E34" s="124"/>
      <c r="F34" s="124"/>
    </row>
    <row r="35" spans="1:6" x14ac:dyDescent="0.2">
      <c r="A35" t="s">
        <v>91</v>
      </c>
      <c r="B35" s="134"/>
      <c r="C35" s="137"/>
      <c r="D35" s="135"/>
      <c r="E35" s="135"/>
      <c r="F35" s="135"/>
    </row>
    <row r="36" spans="1:6" x14ac:dyDescent="0.2">
      <c r="A36" t="s">
        <v>91</v>
      </c>
      <c r="B36" s="134"/>
      <c r="C36" s="134"/>
      <c r="D36" s="135"/>
      <c r="E36" s="135"/>
      <c r="F36" s="135"/>
    </row>
    <row r="37" spans="1:6" x14ac:dyDescent="0.2">
      <c r="A37" t="s">
        <v>91</v>
      </c>
      <c r="B37" s="134"/>
      <c r="C37" s="134"/>
      <c r="D37" s="135"/>
      <c r="E37" s="135"/>
      <c r="F37" s="135"/>
    </row>
    <row r="38" spans="1:6" x14ac:dyDescent="0.2">
      <c r="A38" t="s">
        <v>91</v>
      </c>
      <c r="B38" s="134"/>
      <c r="C38" s="134"/>
      <c r="D38" s="135"/>
      <c r="E38" s="135"/>
      <c r="F38" s="135"/>
    </row>
    <row r="39" spans="1:6" x14ac:dyDescent="0.2">
      <c r="A39" t="s">
        <v>91</v>
      </c>
      <c r="B39" s="134"/>
      <c r="C39" s="134"/>
      <c r="D39" s="136"/>
      <c r="E39" s="136"/>
      <c r="F39" s="136"/>
    </row>
    <row r="40" spans="1:6" ht="13.5" thickBot="1" x14ac:dyDescent="0.25">
      <c r="A40" t="s">
        <v>92</v>
      </c>
      <c r="D40" s="131">
        <f>SUM(D35:D39)</f>
        <v>0</v>
      </c>
      <c r="E40" s="131">
        <f>SUM(E35:E39)</f>
        <v>0</v>
      </c>
      <c r="F40" s="131">
        <f>SUM(F35:F39)</f>
        <v>0</v>
      </c>
    </row>
    <row r="41" spans="1:6" ht="13.5" thickTop="1" x14ac:dyDescent="0.2">
      <c r="A41" s="275" t="s">
        <v>151</v>
      </c>
      <c r="B41" s="276"/>
      <c r="C41" s="114"/>
      <c r="D41" s="124"/>
      <c r="E41" s="124"/>
      <c r="F41" s="124"/>
    </row>
    <row r="42" spans="1:6" x14ac:dyDescent="0.2">
      <c r="A42" t="s">
        <v>91</v>
      </c>
      <c r="B42" s="134"/>
      <c r="C42" s="134"/>
      <c r="D42" s="135"/>
      <c r="E42" s="135"/>
      <c r="F42" s="135"/>
    </row>
    <row r="43" spans="1:6" x14ac:dyDescent="0.2">
      <c r="A43" t="s">
        <v>91</v>
      </c>
      <c r="B43" s="134"/>
      <c r="C43" s="134"/>
      <c r="D43" s="135"/>
      <c r="E43" s="135"/>
      <c r="F43" s="135"/>
    </row>
    <row r="44" spans="1:6" x14ac:dyDescent="0.2">
      <c r="A44" t="s">
        <v>91</v>
      </c>
      <c r="B44" s="134"/>
      <c r="C44" s="134"/>
      <c r="D44" s="135"/>
      <c r="E44" s="135"/>
      <c r="F44" s="135"/>
    </row>
    <row r="45" spans="1:6" x14ac:dyDescent="0.2">
      <c r="A45" t="s">
        <v>91</v>
      </c>
      <c r="B45" s="134"/>
      <c r="C45" s="134"/>
      <c r="D45" s="135"/>
      <c r="E45" s="135"/>
      <c r="F45" s="135"/>
    </row>
    <row r="46" spans="1:6" x14ac:dyDescent="0.2">
      <c r="A46" t="s">
        <v>91</v>
      </c>
      <c r="B46" s="134"/>
      <c r="C46" s="134"/>
      <c r="D46" s="135"/>
      <c r="E46" s="135"/>
      <c r="F46" s="135"/>
    </row>
    <row r="47" spans="1:6" x14ac:dyDescent="0.2">
      <c r="A47" t="s">
        <v>91</v>
      </c>
      <c r="B47" s="134"/>
      <c r="C47" s="134"/>
      <c r="D47" s="136"/>
      <c r="E47" s="136"/>
      <c r="F47" s="136"/>
    </row>
    <row r="48" spans="1:6" ht="13.5" thickBot="1" x14ac:dyDescent="0.25">
      <c r="A48" t="s">
        <v>92</v>
      </c>
      <c r="D48" s="131">
        <f>SUM(D42:D47)</f>
        <v>0</v>
      </c>
      <c r="E48" s="131">
        <f>SUM(E42:E47)</f>
        <v>0</v>
      </c>
      <c r="F48" s="131">
        <f>SUM(F42:F47)</f>
        <v>0</v>
      </c>
    </row>
    <row r="49" spans="1:6" ht="13.5" thickTop="1" x14ac:dyDescent="0.2">
      <c r="A49" s="275" t="s">
        <v>143</v>
      </c>
      <c r="B49" s="276"/>
      <c r="C49" s="114"/>
      <c r="D49" s="124"/>
      <c r="E49" s="124"/>
      <c r="F49" s="124"/>
    </row>
    <row r="50" spans="1:6" x14ac:dyDescent="0.2">
      <c r="A50" t="s">
        <v>91</v>
      </c>
      <c r="B50" s="134"/>
      <c r="C50" s="137"/>
      <c r="D50" s="135"/>
      <c r="E50" s="135"/>
      <c r="F50" s="135"/>
    </row>
    <row r="51" spans="1:6" x14ac:dyDescent="0.2">
      <c r="A51" t="s">
        <v>91</v>
      </c>
      <c r="B51" s="134"/>
      <c r="C51" s="134"/>
      <c r="D51" s="135"/>
      <c r="E51" s="135"/>
      <c r="F51" s="135"/>
    </row>
    <row r="52" spans="1:6" x14ac:dyDescent="0.2">
      <c r="A52" t="s">
        <v>91</v>
      </c>
      <c r="B52" s="134"/>
      <c r="C52" s="134"/>
      <c r="D52" s="135"/>
      <c r="E52" s="135"/>
      <c r="F52" s="135"/>
    </row>
    <row r="53" spans="1:6" x14ac:dyDescent="0.2">
      <c r="A53" t="s">
        <v>91</v>
      </c>
      <c r="B53" s="134"/>
      <c r="C53" s="134"/>
      <c r="D53" s="135"/>
      <c r="E53" s="135"/>
      <c r="F53" s="135"/>
    </row>
    <row r="54" spans="1:6" x14ac:dyDescent="0.2">
      <c r="A54" t="s">
        <v>91</v>
      </c>
      <c r="B54" s="134"/>
      <c r="C54" s="134"/>
      <c r="D54" s="135"/>
      <c r="E54" s="135"/>
      <c r="F54" s="135"/>
    </row>
    <row r="55" spans="1:6" x14ac:dyDescent="0.2">
      <c r="A55" t="s">
        <v>91</v>
      </c>
      <c r="B55" s="134"/>
      <c r="C55" s="134"/>
      <c r="D55" s="136"/>
      <c r="E55" s="136"/>
      <c r="F55" s="136"/>
    </row>
    <row r="56" spans="1:6" ht="13.5" thickBot="1" x14ac:dyDescent="0.25">
      <c r="A56" t="s">
        <v>92</v>
      </c>
      <c r="D56" s="131">
        <f>SUM(D50:D55)</f>
        <v>0</v>
      </c>
      <c r="E56" s="131">
        <f>SUM(E50:E55)</f>
        <v>0</v>
      </c>
      <c r="F56" s="131">
        <f>SUM(F50:F55)</f>
        <v>0</v>
      </c>
    </row>
    <row r="57" spans="1:6" ht="13.5" thickTop="1" x14ac:dyDescent="0.2">
      <c r="A57" s="275" t="s">
        <v>149</v>
      </c>
      <c r="B57" s="275"/>
      <c r="C57" s="114"/>
      <c r="D57" s="124"/>
      <c r="E57" s="124"/>
      <c r="F57" s="124"/>
    </row>
    <row r="58" spans="1:6" x14ac:dyDescent="0.2">
      <c r="A58" t="s">
        <v>91</v>
      </c>
      <c r="B58" s="134"/>
      <c r="C58" s="137"/>
      <c r="D58" s="135"/>
      <c r="E58" s="135"/>
      <c r="F58" s="135"/>
    </row>
    <row r="59" spans="1:6" x14ac:dyDescent="0.2">
      <c r="A59" t="s">
        <v>91</v>
      </c>
      <c r="B59" s="134"/>
      <c r="C59" s="137"/>
      <c r="D59" s="135"/>
      <c r="E59" s="135"/>
      <c r="F59" s="135"/>
    </row>
    <row r="60" spans="1:6" x14ac:dyDescent="0.2">
      <c r="A60" t="s">
        <v>91</v>
      </c>
      <c r="B60" s="134"/>
      <c r="C60" s="134"/>
      <c r="D60" s="135"/>
      <c r="E60" s="135"/>
      <c r="F60" s="135"/>
    </row>
    <row r="61" spans="1:6" x14ac:dyDescent="0.2">
      <c r="A61" t="s">
        <v>91</v>
      </c>
      <c r="B61" s="134"/>
      <c r="C61" s="134"/>
      <c r="D61" s="135"/>
      <c r="E61" s="135"/>
      <c r="F61" s="135"/>
    </row>
    <row r="62" spans="1:6" x14ac:dyDescent="0.2">
      <c r="A62" t="s">
        <v>91</v>
      </c>
      <c r="B62" s="134"/>
      <c r="C62" s="134"/>
      <c r="D62" s="135"/>
      <c r="E62" s="135"/>
      <c r="F62" s="135"/>
    </row>
    <row r="63" spans="1:6" x14ac:dyDescent="0.2">
      <c r="A63" t="s">
        <v>91</v>
      </c>
      <c r="B63" s="134"/>
      <c r="C63" s="134"/>
      <c r="D63" s="136"/>
      <c r="E63" s="136"/>
      <c r="F63" s="136"/>
    </row>
    <row r="64" spans="1:6" ht="13.5" thickBot="1" x14ac:dyDescent="0.25">
      <c r="A64" t="s">
        <v>92</v>
      </c>
      <c r="D64" s="131">
        <f>SUM(D58:D63)</f>
        <v>0</v>
      </c>
      <c r="E64" s="131">
        <f>SUM(E58:E63)</f>
        <v>0</v>
      </c>
      <c r="F64" s="131">
        <f>SUM(F58:F63)</f>
        <v>0</v>
      </c>
    </row>
    <row r="65" spans="1:6" ht="13.5" thickTop="1" x14ac:dyDescent="0.2">
      <c r="A65" s="275" t="s">
        <v>150</v>
      </c>
      <c r="B65" s="276"/>
      <c r="C65" s="114"/>
      <c r="D65" s="124"/>
      <c r="E65" s="124"/>
      <c r="F65" s="124"/>
    </row>
    <row r="66" spans="1:6" x14ac:dyDescent="0.2">
      <c r="A66" t="s">
        <v>91</v>
      </c>
      <c r="B66" s="134"/>
      <c r="C66" s="137"/>
      <c r="D66" s="135"/>
      <c r="E66" s="135"/>
      <c r="F66" s="135"/>
    </row>
    <row r="67" spans="1:6" x14ac:dyDescent="0.2">
      <c r="A67" t="s">
        <v>91</v>
      </c>
      <c r="B67" s="134"/>
      <c r="C67" s="134"/>
      <c r="D67" s="135"/>
      <c r="E67" s="135"/>
      <c r="F67" s="135"/>
    </row>
    <row r="68" spans="1:6" x14ac:dyDescent="0.2">
      <c r="A68" t="s">
        <v>91</v>
      </c>
      <c r="B68" s="134"/>
      <c r="C68" s="134"/>
      <c r="D68" s="135"/>
      <c r="E68" s="135"/>
      <c r="F68" s="135"/>
    </row>
    <row r="69" spans="1:6" x14ac:dyDescent="0.2">
      <c r="A69" t="s">
        <v>91</v>
      </c>
      <c r="B69" s="134"/>
      <c r="C69" s="134"/>
      <c r="D69" s="135"/>
      <c r="E69" s="135"/>
      <c r="F69" s="135"/>
    </row>
    <row r="70" spans="1:6" x14ac:dyDescent="0.2">
      <c r="A70" t="s">
        <v>91</v>
      </c>
      <c r="B70" s="134"/>
      <c r="C70" s="134"/>
      <c r="D70" s="135"/>
      <c r="E70" s="135"/>
      <c r="F70" s="135"/>
    </row>
    <row r="71" spans="1:6" x14ac:dyDescent="0.2">
      <c r="A71" t="s">
        <v>91</v>
      </c>
      <c r="B71" s="134"/>
      <c r="C71" s="134"/>
      <c r="D71" s="136"/>
      <c r="E71" s="136"/>
      <c r="F71" s="136"/>
    </row>
    <row r="72" spans="1:6" ht="13.5" thickBot="1" x14ac:dyDescent="0.25">
      <c r="A72" t="s">
        <v>92</v>
      </c>
      <c r="D72" s="131">
        <f>SUM(D66:D71)</f>
        <v>0</v>
      </c>
      <c r="E72" s="131">
        <f>SUM(E66:E71)</f>
        <v>0</v>
      </c>
      <c r="F72" s="131">
        <f>SUM(F66:F71)</f>
        <v>0</v>
      </c>
    </row>
    <row r="73" spans="1:6" ht="13.5" thickTop="1" x14ac:dyDescent="0.2"/>
  </sheetData>
  <sheetProtection sheet="1"/>
  <mergeCells count="10">
    <mergeCell ref="A65:B65"/>
    <mergeCell ref="D2:D3"/>
    <mergeCell ref="E2:E3"/>
    <mergeCell ref="A41:B41"/>
    <mergeCell ref="A49:B49"/>
    <mergeCell ref="A57:B57"/>
    <mergeCell ref="A7:B7"/>
    <mergeCell ref="A15:B15"/>
    <mergeCell ref="A25:B25"/>
    <mergeCell ref="A34:B34"/>
  </mergeCells>
  <pageMargins left="0.7" right="0.7" top="0.75" bottom="0.75" header="0.3" footer="0.3"/>
  <pageSetup paperSize="5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1"/>
  <sheetViews>
    <sheetView zoomScaleNormal="100" workbookViewId="0">
      <selection activeCell="D26" sqref="D26"/>
    </sheetView>
  </sheetViews>
  <sheetFormatPr defaultRowHeight="12.75" x14ac:dyDescent="0.2"/>
  <cols>
    <col min="1" max="1" width="9.5703125" customWidth="1"/>
    <col min="2" max="2" width="17.28515625" customWidth="1"/>
    <col min="3" max="3" width="23.28515625" customWidth="1"/>
    <col min="4" max="4" width="14.5703125" customWidth="1"/>
    <col min="5" max="5" width="0.140625" hidden="1" customWidth="1"/>
    <col min="6" max="6" width="14.42578125" customWidth="1"/>
    <col min="7" max="7" width="2.85546875" hidden="1" customWidth="1"/>
    <col min="8" max="8" width="14.140625" customWidth="1"/>
    <col min="9" max="9" width="0.28515625" hidden="1" customWidth="1"/>
    <col min="10" max="10" width="12" customWidth="1"/>
  </cols>
  <sheetData>
    <row r="2" spans="1:10" ht="15.75" x14ac:dyDescent="0.25">
      <c r="C2" s="281" t="s">
        <v>130</v>
      </c>
      <c r="D2" s="281"/>
      <c r="E2" s="281"/>
      <c r="F2" s="281"/>
      <c r="G2" s="155"/>
    </row>
    <row r="3" spans="1:10" ht="15.75" customHeight="1" x14ac:dyDescent="0.2">
      <c r="C3" s="173"/>
      <c r="D3" s="173"/>
      <c r="E3" s="173"/>
      <c r="F3" s="173"/>
    </row>
    <row r="4" spans="1:10" ht="32.25" customHeight="1" x14ac:dyDescent="0.25">
      <c r="B4" s="134" t="s">
        <v>131</v>
      </c>
      <c r="C4" s="174">
        <f>'DFC 12'!Q1</f>
        <v>0</v>
      </c>
      <c r="D4" s="175" t="s">
        <v>106</v>
      </c>
      <c r="E4" s="176"/>
      <c r="F4" s="176"/>
      <c r="G4" s="156"/>
    </row>
    <row r="5" spans="1:10" ht="15.75" customHeight="1" thickBot="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8.5" customHeight="1" thickTop="1" thickBot="1" x14ac:dyDescent="0.25">
      <c r="A6" s="158" t="s">
        <v>132</v>
      </c>
      <c r="B6" s="159" t="s">
        <v>133</v>
      </c>
      <c r="C6" s="159" t="s">
        <v>134</v>
      </c>
      <c r="D6" s="282" t="s">
        <v>135</v>
      </c>
      <c r="E6" s="283"/>
      <c r="F6" s="282" t="s">
        <v>136</v>
      </c>
      <c r="G6" s="283"/>
      <c r="H6" s="282" t="s">
        <v>137</v>
      </c>
      <c r="I6" s="283"/>
      <c r="J6" s="160" t="s">
        <v>138</v>
      </c>
    </row>
    <row r="7" spans="1:10" ht="1.5" customHeight="1" thickTop="1" x14ac:dyDescent="0.2">
      <c r="A7" s="161"/>
      <c r="B7" s="116"/>
      <c r="C7" s="116"/>
      <c r="D7" s="116"/>
      <c r="E7" s="116"/>
      <c r="F7" s="116"/>
      <c r="G7" s="116"/>
      <c r="H7" s="116"/>
      <c r="I7" s="116"/>
      <c r="J7" s="116"/>
    </row>
    <row r="8" spans="1:10" s="173" customFormat="1" ht="20.100000000000001" hidden="1" customHeight="1" x14ac:dyDescent="0.2">
      <c r="A8" s="171"/>
      <c r="B8" s="236"/>
      <c r="C8" s="167"/>
      <c r="D8" s="171"/>
      <c r="E8" s="172"/>
      <c r="F8" s="171"/>
      <c r="G8" s="172"/>
      <c r="H8" s="171"/>
      <c r="I8" s="172"/>
      <c r="J8" s="171"/>
    </row>
    <row r="9" spans="1:10" s="173" customFormat="1" ht="20.100000000000001" hidden="1" customHeight="1" x14ac:dyDescent="0.2">
      <c r="A9" s="171"/>
      <c r="B9" s="236"/>
      <c r="C9" s="167"/>
      <c r="D9" s="171"/>
      <c r="E9" s="172"/>
      <c r="F9" s="171"/>
      <c r="G9" s="172"/>
      <c r="H9" s="171"/>
      <c r="I9" s="172"/>
      <c r="J9" s="171"/>
    </row>
    <row r="10" spans="1:10" s="173" customFormat="1" ht="20.100000000000001" hidden="1" customHeight="1" x14ac:dyDescent="0.2">
      <c r="A10" s="171"/>
      <c r="B10" s="236"/>
      <c r="C10" s="167"/>
      <c r="D10" s="171"/>
      <c r="E10" s="172"/>
      <c r="F10" s="171"/>
      <c r="G10" s="172"/>
      <c r="H10" s="171"/>
      <c r="I10" s="172"/>
      <c r="J10" s="171"/>
    </row>
    <row r="11" spans="1:10" s="173" customFormat="1" ht="20.100000000000001" hidden="1" customHeight="1" x14ac:dyDescent="0.2">
      <c r="A11" s="171"/>
      <c r="B11" s="236"/>
      <c r="C11" s="167"/>
      <c r="D11" s="171"/>
      <c r="E11" s="172"/>
      <c r="F11" s="171"/>
      <c r="G11" s="172"/>
      <c r="H11" s="171"/>
      <c r="I11" s="172"/>
      <c r="J11" s="171"/>
    </row>
    <row r="12" spans="1:10" s="173" customFormat="1" ht="20.100000000000001" hidden="1" customHeight="1" x14ac:dyDescent="0.2">
      <c r="A12" s="171"/>
      <c r="B12" s="167"/>
      <c r="C12" s="167"/>
      <c r="D12" s="171"/>
      <c r="E12" s="172"/>
      <c r="F12" s="171"/>
      <c r="G12" s="172"/>
      <c r="H12" s="171"/>
      <c r="I12" s="172"/>
      <c r="J12" s="171"/>
    </row>
    <row r="13" spans="1:10" s="173" customFormat="1" ht="20.100000000000001" hidden="1" customHeight="1" x14ac:dyDescent="0.2">
      <c r="A13" s="171"/>
      <c r="B13" s="236"/>
      <c r="C13" s="167"/>
      <c r="D13" s="171"/>
      <c r="E13" s="172"/>
      <c r="F13" s="171"/>
      <c r="G13" s="172"/>
      <c r="H13" s="171"/>
      <c r="I13" s="172"/>
      <c r="J13" s="171"/>
    </row>
    <row r="14" spans="1:10" s="173" customFormat="1" ht="20.100000000000001" hidden="1" customHeight="1" x14ac:dyDescent="0.2">
      <c r="A14" s="171"/>
      <c r="B14" s="236"/>
      <c r="C14" s="167"/>
      <c r="D14" s="171"/>
      <c r="E14" s="172"/>
      <c r="F14" s="171"/>
      <c r="G14" s="172"/>
      <c r="H14" s="171"/>
      <c r="I14" s="172"/>
      <c r="J14" s="171"/>
    </row>
    <row r="15" spans="1:10" s="173" customFormat="1" ht="19.5" hidden="1" customHeight="1" x14ac:dyDescent="0.2">
      <c r="A15" s="171"/>
      <c r="B15" s="236"/>
      <c r="C15" s="167"/>
      <c r="D15" s="171"/>
      <c r="E15" s="172"/>
      <c r="F15" s="171"/>
      <c r="G15" s="172"/>
      <c r="H15" s="171"/>
      <c r="I15" s="172"/>
      <c r="J15" s="171"/>
    </row>
    <row r="16" spans="1:10" s="173" customFormat="1" ht="20.100000000000001" customHeight="1" x14ac:dyDescent="0.2">
      <c r="A16" s="171"/>
      <c r="B16" s="168" t="s">
        <v>139</v>
      </c>
      <c r="C16" s="169">
        <f>SUM(C8:C15)</f>
        <v>0</v>
      </c>
      <c r="D16" s="166">
        <f>SUM(D8:D15)</f>
        <v>0</v>
      </c>
      <c r="E16" s="170"/>
      <c r="F16" s="166">
        <f>SUM(F8:F15)</f>
        <v>0</v>
      </c>
      <c r="G16" s="170"/>
      <c r="H16" s="166">
        <f>SUM(H8:H15)</f>
        <v>0</v>
      </c>
      <c r="I16" s="170"/>
      <c r="J16" s="166">
        <f>SUM(J8:J15)</f>
        <v>0</v>
      </c>
    </row>
    <row r="17" spans="1:10" s="173" customFormat="1" ht="20.100000000000001" customHeight="1" x14ac:dyDescent="0.2">
      <c r="A17" s="171"/>
      <c r="B17" s="236"/>
      <c r="C17" s="167"/>
      <c r="D17" s="171">
        <f>SUM(C16*0.001*2.5)</f>
        <v>0</v>
      </c>
      <c r="E17" s="172"/>
      <c r="F17" s="171">
        <f>SUM(C16*0.001)</f>
        <v>0</v>
      </c>
      <c r="G17" s="172"/>
      <c r="H17" s="171">
        <f>SUM(C16*0.001*3)</f>
        <v>0</v>
      </c>
      <c r="I17" s="172"/>
      <c r="J17" s="171"/>
    </row>
    <row r="18" spans="1:10" s="173" customFormat="1" ht="20.100000000000001" customHeight="1" x14ac:dyDescent="0.2">
      <c r="A18" s="237"/>
      <c r="B18" s="238"/>
      <c r="C18" s="239"/>
      <c r="D18" s="237"/>
      <c r="E18" s="240"/>
      <c r="F18" s="237"/>
      <c r="G18" s="240"/>
      <c r="H18" s="237"/>
      <c r="I18" s="240"/>
      <c r="J18" s="237"/>
    </row>
    <row r="19" spans="1:10" s="173" customFormat="1" ht="20.100000000000001" customHeight="1" x14ac:dyDescent="0.2">
      <c r="A19" s="162"/>
      <c r="B19" s="163"/>
      <c r="C19" s="164"/>
      <c r="D19" s="162"/>
      <c r="E19" s="165"/>
      <c r="F19" s="162"/>
      <c r="G19" s="165"/>
      <c r="H19" s="162"/>
      <c r="I19" s="165"/>
      <c r="J19" s="162"/>
    </row>
    <row r="20" spans="1:10" ht="20.100000000000001" customHeight="1" x14ac:dyDescent="0.2">
      <c r="A20" s="162"/>
      <c r="B20" s="163"/>
      <c r="C20" s="164"/>
      <c r="D20" s="162"/>
      <c r="E20" s="165"/>
      <c r="F20" s="162"/>
      <c r="G20" s="165"/>
      <c r="H20" s="162"/>
      <c r="I20" s="165"/>
      <c r="J20" s="162"/>
    </row>
    <row r="21" spans="1:10" ht="20.100000000000001" customHeight="1" x14ac:dyDescent="0.2">
      <c r="A21" s="162"/>
      <c r="B21" s="163"/>
      <c r="C21" s="164"/>
      <c r="D21" s="162"/>
      <c r="E21" s="165"/>
      <c r="F21" s="162"/>
      <c r="G21" s="165"/>
      <c r="H21" s="162"/>
      <c r="I21" s="165"/>
      <c r="J21" s="162"/>
    </row>
    <row r="22" spans="1:10" ht="20.100000000000001" customHeight="1" x14ac:dyDescent="0.2">
      <c r="A22" s="162"/>
      <c r="B22" s="163"/>
      <c r="C22" s="164"/>
      <c r="D22" s="162"/>
      <c r="E22" s="165"/>
      <c r="F22" s="162"/>
      <c r="G22" s="165"/>
      <c r="H22" s="162"/>
      <c r="I22" s="165"/>
      <c r="J22" s="162"/>
    </row>
    <row r="23" spans="1:10" ht="20.100000000000001" customHeight="1" x14ac:dyDescent="0.2">
      <c r="A23" s="162"/>
      <c r="B23" s="163"/>
      <c r="C23" s="164"/>
      <c r="D23" s="162"/>
      <c r="E23" s="165"/>
      <c r="F23" s="162"/>
      <c r="G23" s="165"/>
      <c r="H23" s="162"/>
      <c r="I23" s="165"/>
      <c r="J23" s="162"/>
    </row>
    <row r="24" spans="1:10" ht="20.100000000000001" customHeight="1" x14ac:dyDescent="0.2">
      <c r="A24" s="162"/>
      <c r="B24" s="163"/>
      <c r="C24" s="164"/>
      <c r="D24" s="162"/>
      <c r="E24" s="165"/>
      <c r="F24" s="162"/>
      <c r="G24" s="165"/>
      <c r="H24" s="162"/>
      <c r="I24" s="165"/>
      <c r="J24" s="162"/>
    </row>
    <row r="25" spans="1:10" ht="20.100000000000001" customHeight="1" x14ac:dyDescent="0.2">
      <c r="A25" s="162"/>
      <c r="B25" s="163"/>
      <c r="C25" s="164"/>
      <c r="D25" s="162"/>
      <c r="E25" s="165"/>
      <c r="F25" s="162"/>
      <c r="G25" s="165"/>
      <c r="H25" s="162"/>
      <c r="I25" s="165"/>
      <c r="J25" s="162"/>
    </row>
    <row r="26" spans="1:10" ht="20.100000000000001" customHeight="1" x14ac:dyDescent="0.2">
      <c r="A26" s="162"/>
      <c r="B26" s="163"/>
      <c r="C26" s="164"/>
      <c r="D26" s="162"/>
      <c r="E26" s="165"/>
      <c r="F26" s="162"/>
      <c r="G26" s="165"/>
      <c r="H26" s="162"/>
      <c r="I26" s="165"/>
      <c r="J26" s="162"/>
    </row>
    <row r="27" spans="1:10" ht="20.100000000000001" customHeight="1" x14ac:dyDescent="0.2">
      <c r="A27" s="162"/>
      <c r="B27" s="163"/>
      <c r="C27" s="164"/>
      <c r="D27" s="162"/>
      <c r="E27" s="165"/>
      <c r="F27" s="162"/>
      <c r="G27" s="165"/>
      <c r="H27" s="162"/>
      <c r="I27" s="165"/>
      <c r="J27" s="162"/>
    </row>
    <row r="28" spans="1:10" ht="20.100000000000001" customHeight="1" x14ac:dyDescent="0.2">
      <c r="A28" s="162"/>
      <c r="B28" s="163"/>
      <c r="C28" s="164"/>
      <c r="D28" s="162"/>
      <c r="E28" s="165"/>
      <c r="F28" s="162"/>
      <c r="G28" s="165"/>
      <c r="H28" s="162"/>
      <c r="I28" s="165"/>
      <c r="J28" s="162"/>
    </row>
    <row r="29" spans="1:10" ht="20.100000000000001" customHeight="1" x14ac:dyDescent="0.2">
      <c r="A29" s="162"/>
      <c r="B29" s="163"/>
      <c r="C29" s="164"/>
      <c r="D29" s="162"/>
      <c r="E29" s="165"/>
      <c r="F29" s="162"/>
      <c r="G29" s="165"/>
      <c r="H29" s="162"/>
      <c r="I29" s="165"/>
      <c r="J29" s="162"/>
    </row>
    <row r="30" spans="1:10" ht="20.100000000000001" customHeight="1" x14ac:dyDescent="0.2">
      <c r="A30" s="162"/>
      <c r="B30" s="163"/>
      <c r="C30" s="164"/>
      <c r="D30" s="162"/>
      <c r="E30" s="165"/>
      <c r="F30" s="162"/>
      <c r="G30" s="165"/>
      <c r="H30" s="162"/>
      <c r="I30" s="165"/>
      <c r="J30" s="162"/>
    </row>
    <row r="31" spans="1:10" ht="20.100000000000001" customHeight="1" x14ac:dyDescent="0.2">
      <c r="A31" s="162"/>
      <c r="B31" s="163"/>
      <c r="C31" s="164"/>
      <c r="D31" s="162"/>
      <c r="E31" s="165"/>
      <c r="F31" s="162"/>
      <c r="G31" s="165"/>
      <c r="H31" s="162"/>
      <c r="I31" s="165"/>
      <c r="J31" s="162"/>
    </row>
    <row r="32" spans="1:10" ht="20.100000000000001" customHeight="1" x14ac:dyDescent="0.2">
      <c r="A32" s="162"/>
      <c r="B32" s="163"/>
      <c r="C32" s="164"/>
      <c r="D32" s="162"/>
      <c r="E32" s="165"/>
      <c r="F32" s="162"/>
      <c r="G32" s="165"/>
      <c r="H32" s="162"/>
      <c r="I32" s="165"/>
      <c r="J32" s="162"/>
    </row>
    <row r="33" spans="1:12" ht="20.100000000000001" customHeight="1" x14ac:dyDescent="0.2">
      <c r="A33" s="162"/>
      <c r="B33" s="163"/>
      <c r="C33" s="164"/>
      <c r="D33" s="162"/>
      <c r="E33" s="165"/>
      <c r="F33" s="162"/>
      <c r="G33" s="165"/>
      <c r="H33" s="162"/>
      <c r="I33" s="165"/>
      <c r="J33" s="162"/>
    </row>
    <row r="34" spans="1:12" ht="20.100000000000001" customHeight="1" x14ac:dyDescent="0.2">
      <c r="A34" s="162"/>
      <c r="B34" s="163"/>
      <c r="C34" s="164"/>
      <c r="D34" s="162"/>
      <c r="E34" s="165"/>
      <c r="F34" s="162"/>
      <c r="G34" s="165"/>
      <c r="H34" s="162"/>
      <c r="I34" s="165"/>
      <c r="J34" s="162"/>
    </row>
    <row r="35" spans="1:12" s="173" customFormat="1" ht="20.100000000000001" customHeight="1" x14ac:dyDescent="0.2">
      <c r="A35" s="171"/>
      <c r="B35" s="168" t="s">
        <v>140</v>
      </c>
      <c r="C35" s="169">
        <f>SUM(C19:C34)</f>
        <v>0</v>
      </c>
      <c r="D35" s="166">
        <f>SUM(D19:D34)</f>
        <v>0</v>
      </c>
      <c r="E35" s="170"/>
      <c r="F35" s="166">
        <f>SUM(F19:F34)</f>
        <v>0</v>
      </c>
      <c r="G35" s="170"/>
      <c r="H35" s="166">
        <f>SUM(H19:H34)</f>
        <v>0</v>
      </c>
      <c r="I35" s="170"/>
      <c r="J35" s="166">
        <f>SUM(J19:J34)</f>
        <v>0</v>
      </c>
      <c r="L35" s="241"/>
    </row>
    <row r="36" spans="1:12" s="173" customFormat="1" ht="20.100000000000001" customHeight="1" x14ac:dyDescent="0.2">
      <c r="A36" s="171"/>
      <c r="B36" s="236"/>
      <c r="C36" s="167"/>
      <c r="D36" s="171">
        <f>SUM(C35*0.001*2.5)</f>
        <v>0</v>
      </c>
      <c r="E36" s="172"/>
      <c r="F36" s="171">
        <f>SUM(C35*0.001)</f>
        <v>0</v>
      </c>
      <c r="G36" s="172"/>
      <c r="H36" s="171">
        <f>SUM(C35*0.001*3)</f>
        <v>0</v>
      </c>
      <c r="I36" s="172"/>
      <c r="J36" s="166">
        <f>SUM(J16,J35)</f>
        <v>0</v>
      </c>
    </row>
    <row r="37" spans="1:12" s="173" customFormat="1" ht="20.100000000000001" customHeight="1" x14ac:dyDescent="0.2">
      <c r="A37" s="171"/>
      <c r="B37" s="236"/>
      <c r="C37" s="167"/>
      <c r="D37" s="171"/>
      <c r="E37" s="172"/>
      <c r="F37" s="171"/>
      <c r="G37" s="172"/>
      <c r="H37" s="171"/>
      <c r="I37" s="172"/>
      <c r="J37" s="171"/>
    </row>
    <row r="38" spans="1:12" s="173" customFormat="1" ht="20.100000000000001" customHeight="1" x14ac:dyDescent="0.2">
      <c r="A38" s="171"/>
      <c r="B38" s="236"/>
      <c r="C38" s="167"/>
      <c r="D38" s="171"/>
      <c r="E38" s="172"/>
      <c r="F38" s="171"/>
      <c r="G38" s="172"/>
      <c r="H38" s="171"/>
      <c r="I38" s="172"/>
      <c r="J38" s="171"/>
    </row>
    <row r="39" spans="1:12" s="173" customFormat="1" ht="20.100000000000001" customHeight="1" x14ac:dyDescent="0.2">
      <c r="A39" s="171"/>
      <c r="B39" s="236"/>
      <c r="C39" s="167"/>
      <c r="D39" s="171"/>
      <c r="E39" s="172"/>
      <c r="F39" s="171"/>
      <c r="G39" s="172"/>
      <c r="H39" s="171"/>
      <c r="I39" s="172"/>
      <c r="J39" s="171"/>
    </row>
    <row r="40" spans="1:12" s="173" customFormat="1" ht="20.100000000000001" customHeight="1" x14ac:dyDescent="0.2">
      <c r="A40" s="171"/>
      <c r="B40" s="236"/>
      <c r="C40" s="167"/>
      <c r="D40" s="171"/>
      <c r="E40" s="172"/>
      <c r="F40" s="171"/>
      <c r="G40" s="172"/>
      <c r="H40" s="171"/>
      <c r="I40" s="172"/>
      <c r="J40" s="171"/>
    </row>
    <row r="41" spans="1:12" s="173" customFormat="1" ht="20.100000000000001" customHeight="1" x14ac:dyDescent="0.2">
      <c r="A41" s="171"/>
      <c r="B41" s="236"/>
      <c r="C41" s="167"/>
      <c r="D41" s="171"/>
      <c r="E41" s="172"/>
      <c r="F41" s="171"/>
      <c r="G41" s="172"/>
      <c r="H41" s="171"/>
      <c r="I41" s="172"/>
      <c r="J41" s="171"/>
    </row>
    <row r="42" spans="1:12" s="173" customFormat="1" ht="20.100000000000001" customHeight="1" x14ac:dyDescent="0.2">
      <c r="A42" s="171"/>
      <c r="B42" s="236"/>
      <c r="C42" s="167"/>
      <c r="D42" s="171"/>
      <c r="E42" s="172"/>
      <c r="F42" s="171"/>
      <c r="G42" s="172"/>
      <c r="H42" s="171"/>
      <c r="I42" s="172"/>
      <c r="J42" s="171"/>
    </row>
    <row r="43" spans="1:12" s="173" customFormat="1" ht="20.100000000000001" customHeight="1" x14ac:dyDescent="0.2">
      <c r="A43" s="171"/>
      <c r="B43" s="236"/>
      <c r="C43" s="167"/>
      <c r="D43" s="171"/>
      <c r="E43" s="172"/>
      <c r="F43" s="171"/>
      <c r="G43" s="172"/>
      <c r="H43" s="171"/>
      <c r="I43" s="172"/>
      <c r="J43" s="171"/>
    </row>
    <row r="44" spans="1:12" s="173" customFormat="1" ht="20.100000000000001" customHeight="1" x14ac:dyDescent="0.2">
      <c r="A44" s="171"/>
      <c r="B44" s="236"/>
      <c r="C44" s="167"/>
      <c r="D44" s="171"/>
      <c r="E44" s="172"/>
      <c r="F44" s="171"/>
      <c r="G44" s="172"/>
      <c r="H44" s="171"/>
      <c r="I44" s="172"/>
      <c r="J44" s="171"/>
    </row>
    <row r="45" spans="1:12" s="173" customFormat="1" ht="20.100000000000001" customHeight="1" x14ac:dyDescent="0.2">
      <c r="A45" s="171"/>
      <c r="B45" s="236"/>
      <c r="C45" s="167"/>
      <c r="D45" s="171"/>
      <c r="E45" s="172"/>
      <c r="F45" s="171"/>
      <c r="G45" s="172"/>
      <c r="H45" s="171"/>
      <c r="I45" s="172"/>
      <c r="J45" s="171"/>
    </row>
    <row r="46" spans="1:12" s="173" customFormat="1" ht="20.100000000000001" customHeight="1" x14ac:dyDescent="0.2">
      <c r="A46" s="171"/>
      <c r="B46" s="236"/>
      <c r="C46" s="167"/>
      <c r="D46" s="171"/>
      <c r="E46" s="172"/>
      <c r="F46" s="171"/>
      <c r="G46" s="172"/>
      <c r="H46" s="171"/>
      <c r="I46" s="172"/>
      <c r="J46" s="171"/>
    </row>
    <row r="47" spans="1:12" s="173" customFormat="1" ht="20.100000000000001" customHeight="1" x14ac:dyDescent="0.2">
      <c r="A47" s="171"/>
      <c r="B47" s="236"/>
      <c r="C47" s="167"/>
      <c r="D47" s="171"/>
      <c r="E47" s="172"/>
      <c r="F47" s="171"/>
      <c r="G47" s="172"/>
      <c r="H47" s="171"/>
      <c r="I47" s="172"/>
      <c r="J47" s="171"/>
    </row>
    <row r="48" spans="1:12" s="173" customFormat="1" ht="20.100000000000001" customHeight="1" x14ac:dyDescent="0.2">
      <c r="A48" s="171"/>
      <c r="B48" s="236"/>
      <c r="C48" s="167"/>
      <c r="D48" s="171"/>
      <c r="E48" s="172"/>
      <c r="F48" s="171"/>
      <c r="G48" s="172"/>
      <c r="H48" s="171"/>
      <c r="I48" s="172"/>
      <c r="J48" s="171"/>
    </row>
    <row r="49" ht="20.100000000000001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</sheetData>
  <sheetProtection sheet="1" objects="1" scenarios="1" selectLockedCells="1"/>
  <protectedRanges>
    <protectedRange password="CF66" sqref="D11:H16 C25:C48 H37:H48 I25:J48 D37:D48 D30:D35 E30:E48 F37:F48 F30:F35 G30:G48 H30:H35 B8:B48 A8:A49 C8:J10 C11:C15 C24:J24 C22:J22 D25:H28 D18:H20 I11:J20 C17:C21" name="Range2"/>
    <protectedRange password="CF66" sqref="C4" name="Range1"/>
    <protectedRange password="CF66" sqref="D29:H29" name="Range2_2"/>
    <protectedRange password="CF66" sqref="D17:H17 D36 F36 H36" name="Range2_3"/>
    <protectedRange password="CF66" sqref="C16" name="Range2_1"/>
  </protectedRanges>
  <mergeCells count="4">
    <mergeCell ref="C2:F2"/>
    <mergeCell ref="D6:E6"/>
    <mergeCell ref="F6:G6"/>
    <mergeCell ref="H6:I6"/>
  </mergeCells>
  <pageMargins left="0.7" right="0.7" top="0.75" bottom="0.75" header="0.3" footer="0.3"/>
  <pageSetup paperSize="5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8"/>
  <sheetViews>
    <sheetView showZeros="0" workbookViewId="0">
      <selection activeCell="G35" sqref="G35"/>
    </sheetView>
  </sheetViews>
  <sheetFormatPr defaultRowHeight="12.75" x14ac:dyDescent="0.2"/>
  <cols>
    <col min="1" max="1" width="14.5703125" customWidth="1"/>
    <col min="2" max="2" width="1.85546875" customWidth="1"/>
    <col min="3" max="9" width="12.7109375" customWidth="1"/>
  </cols>
  <sheetData>
    <row r="1" spans="1:9" x14ac:dyDescent="0.2">
      <c r="A1" s="270" t="s">
        <v>146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284">
        <f>'DFC 12'!Q1</f>
        <v>0</v>
      </c>
      <c r="B2" s="284"/>
      <c r="C2" s="284"/>
      <c r="D2" s="284"/>
      <c r="E2" s="183" t="s">
        <v>106</v>
      </c>
      <c r="F2" s="117"/>
      <c r="G2" s="117"/>
      <c r="H2" s="119">
        <f>'DFC 12'!P4</f>
        <v>0</v>
      </c>
      <c r="I2" s="117" t="s">
        <v>147</v>
      </c>
    </row>
    <row r="3" spans="1:9" x14ac:dyDescent="0.2">
      <c r="A3" s="285"/>
      <c r="B3" s="285"/>
      <c r="C3" s="285"/>
      <c r="D3" s="285"/>
      <c r="E3" s="285"/>
      <c r="F3" s="285"/>
      <c r="G3" s="285"/>
      <c r="H3" s="285"/>
      <c r="I3" s="285"/>
    </row>
    <row r="4" spans="1:9" x14ac:dyDescent="0.2">
      <c r="A4" s="184" t="s">
        <v>144</v>
      </c>
      <c r="B4" s="184"/>
      <c r="C4" s="184" t="s">
        <v>102</v>
      </c>
      <c r="D4" s="184" t="s">
        <v>103</v>
      </c>
      <c r="E4" s="186" t="s">
        <v>104</v>
      </c>
      <c r="F4" s="184" t="s">
        <v>145</v>
      </c>
      <c r="G4" s="184" t="s">
        <v>102</v>
      </c>
      <c r="H4" s="184" t="s">
        <v>103</v>
      </c>
      <c r="I4" s="184" t="s">
        <v>104</v>
      </c>
    </row>
    <row r="5" spans="1:9" x14ac:dyDescent="0.2">
      <c r="A5" s="126" t="str">
        <f>Exemptions!A5</f>
        <v>H.S</v>
      </c>
      <c r="B5" s="191"/>
      <c r="C5" s="126"/>
      <c r="D5" s="126"/>
      <c r="E5" s="188"/>
      <c r="F5" t="str">
        <f>Deductions!A7</f>
        <v>RETIREMENT</v>
      </c>
    </row>
    <row r="6" spans="1:9" x14ac:dyDescent="0.2">
      <c r="A6" s="126"/>
      <c r="B6" s="191"/>
      <c r="C6" s="126" t="str">
        <f>Exemptions!D6</f>
        <v>General</v>
      </c>
      <c r="D6" s="126" t="str">
        <f>Exemptions!E6</f>
        <v>Soldier</v>
      </c>
      <c r="E6" s="188" t="str">
        <f>Exemptions!F6</f>
        <v>School</v>
      </c>
      <c r="F6">
        <f>Deductions!B8</f>
        <v>0</v>
      </c>
      <c r="G6" s="126">
        <f>Deductions!D8</f>
        <v>0</v>
      </c>
      <c r="H6" s="126">
        <f>Deductions!E8</f>
        <v>0</v>
      </c>
      <c r="I6" s="126">
        <f>Deductions!F8</f>
        <v>0</v>
      </c>
    </row>
    <row r="7" spans="1:9" x14ac:dyDescent="0.2">
      <c r="A7" s="189" t="str">
        <f>Exemptions!A7</f>
        <v>ORIGINAL</v>
      </c>
      <c r="B7" s="191"/>
      <c r="C7" s="126">
        <f>Exemptions!D7</f>
        <v>0</v>
      </c>
      <c r="D7" s="126">
        <f>Exemptions!E7</f>
        <v>0</v>
      </c>
      <c r="E7" s="188">
        <f>Exemptions!F7</f>
        <v>0</v>
      </c>
      <c r="F7">
        <f>Deductions!B9</f>
        <v>0</v>
      </c>
      <c r="G7" s="126">
        <f>Deductions!D9</f>
        <v>0</v>
      </c>
      <c r="H7" s="126">
        <f>Deductions!E9</f>
        <v>0</v>
      </c>
      <c r="I7" s="126">
        <f>Deductions!F9</f>
        <v>0</v>
      </c>
    </row>
    <row r="8" spans="1:9" x14ac:dyDescent="0.2">
      <c r="A8" s="189" t="str">
        <f>Exemptions!A8</f>
        <v>ESCAPES</v>
      </c>
      <c r="B8" s="191" t="str">
        <f>Exemptions!C8</f>
        <v>+</v>
      </c>
      <c r="C8" s="126">
        <f>Exemptions!D8</f>
        <v>0</v>
      </c>
      <c r="D8" s="126">
        <f>Exemptions!E8</f>
        <v>0</v>
      </c>
      <c r="E8" s="188">
        <f>Exemptions!F8</f>
        <v>0</v>
      </c>
      <c r="F8">
        <f>Deductions!B10</f>
        <v>0</v>
      </c>
      <c r="G8" s="126">
        <f>Deductions!D10</f>
        <v>0</v>
      </c>
      <c r="H8" s="126">
        <f>Deductions!E10</f>
        <v>0</v>
      </c>
      <c r="I8" s="126">
        <f>Deductions!F10</f>
        <v>0</v>
      </c>
    </row>
    <row r="9" spans="1:9" x14ac:dyDescent="0.2">
      <c r="A9" s="189" t="str">
        <f>Exemptions!A9</f>
        <v>SUPPLEMENTS</v>
      </c>
      <c r="B9" s="191" t="str">
        <f>Exemptions!C9</f>
        <v>+</v>
      </c>
      <c r="C9" s="126">
        <f>Exemptions!D9</f>
        <v>0</v>
      </c>
      <c r="D9" s="126">
        <f>Exemptions!E9</f>
        <v>0</v>
      </c>
      <c r="E9" s="188">
        <f>Exemptions!F9</f>
        <v>0</v>
      </c>
      <c r="F9">
        <f>Deductions!B11</f>
        <v>0</v>
      </c>
      <c r="G9" s="126">
        <f>Deductions!D11</f>
        <v>0</v>
      </c>
      <c r="H9" s="126">
        <f>Deductions!E11</f>
        <v>0</v>
      </c>
      <c r="I9" s="126">
        <f>Deductions!F11</f>
        <v>0</v>
      </c>
    </row>
    <row r="10" spans="1:9" x14ac:dyDescent="0.2">
      <c r="A10" s="189" t="str">
        <f>Exemptions!A10</f>
        <v>LANDS BID IN</v>
      </c>
      <c r="B10" s="191" t="str">
        <f>Exemptions!C10</f>
        <v>-</v>
      </c>
      <c r="C10" s="126">
        <f>Exemptions!D10</f>
        <v>0</v>
      </c>
      <c r="D10" s="126">
        <f>Exemptions!E10</f>
        <v>0</v>
      </c>
      <c r="E10" s="188">
        <f>Exemptions!F10</f>
        <v>0</v>
      </c>
      <c r="F10">
        <f>Deductions!B12</f>
        <v>0</v>
      </c>
      <c r="G10" s="126">
        <f>Deductions!D12</f>
        <v>0</v>
      </c>
      <c r="H10" s="126">
        <f>Deductions!E12</f>
        <v>0</v>
      </c>
      <c r="I10" s="126">
        <f>Deductions!F12</f>
        <v>0</v>
      </c>
    </row>
    <row r="11" spans="1:9" x14ac:dyDescent="0.2">
      <c r="A11" s="189" t="str">
        <f>Exemptions!A11</f>
        <v>ERRORS</v>
      </c>
      <c r="B11" s="191" t="str">
        <f>Exemptions!C11</f>
        <v>-</v>
      </c>
      <c r="C11" s="126">
        <f>Exemptions!D11</f>
        <v>0</v>
      </c>
      <c r="D11" s="126">
        <f>Exemptions!E11</f>
        <v>0</v>
      </c>
      <c r="E11" s="188">
        <f>Exemptions!F11</f>
        <v>0</v>
      </c>
      <c r="F11">
        <f>Deductions!B13</f>
        <v>0</v>
      </c>
      <c r="G11" s="126">
        <f>Deductions!D13</f>
        <v>0</v>
      </c>
      <c r="H11" s="126">
        <f>Deductions!E13</f>
        <v>0</v>
      </c>
      <c r="I11" s="126">
        <f>Deductions!F13</f>
        <v>0</v>
      </c>
    </row>
    <row r="12" spans="1:9" ht="13.5" thickBot="1" x14ac:dyDescent="0.25">
      <c r="A12" s="189" t="str">
        <f>Exemptions!A12</f>
        <v>INSOLVENTS</v>
      </c>
      <c r="B12" s="191" t="str">
        <f>Exemptions!C12</f>
        <v>-</v>
      </c>
      <c r="C12" s="126">
        <f>Exemptions!D12</f>
        <v>0</v>
      </c>
      <c r="D12" s="126">
        <f>Exemptions!E12</f>
        <v>0</v>
      </c>
      <c r="E12" s="188">
        <f>Exemptions!F12</f>
        <v>0</v>
      </c>
      <c r="F12" t="str">
        <f>Deductions!A14</f>
        <v>TOTAL</v>
      </c>
      <c r="G12" s="187">
        <f>Deductions!D14</f>
        <v>0</v>
      </c>
      <c r="H12" s="187">
        <f>Deductions!E14</f>
        <v>0</v>
      </c>
      <c r="I12" s="187">
        <f>Deductions!F14</f>
        <v>0</v>
      </c>
    </row>
    <row r="13" spans="1:9" ht="13.5" thickTop="1" x14ac:dyDescent="0.2">
      <c r="A13" s="189" t="str">
        <f>Exemptions!A13</f>
        <v>LITIGATIONS</v>
      </c>
      <c r="B13" s="191" t="str">
        <f>Exemptions!C13</f>
        <v>-</v>
      </c>
      <c r="C13" s="126">
        <f>Exemptions!D13</f>
        <v>0</v>
      </c>
      <c r="D13" s="126">
        <f>Exemptions!E13</f>
        <v>0</v>
      </c>
      <c r="E13" s="188">
        <f>Exemptions!F13</f>
        <v>0</v>
      </c>
      <c r="F13" t="str">
        <f>Deductions!A15</f>
        <v>REAPPRAISAL</v>
      </c>
      <c r="G13" s="126"/>
      <c r="H13" s="126"/>
      <c r="I13" s="126"/>
    </row>
    <row r="14" spans="1:9" x14ac:dyDescent="0.2">
      <c r="A14" s="126">
        <f>Exemptions!A14</f>
        <v>0</v>
      </c>
      <c r="B14" s="191" t="str">
        <f>Exemptions!C14</f>
        <v>-</v>
      </c>
      <c r="C14" s="126">
        <f>Exemptions!D14</f>
        <v>0</v>
      </c>
      <c r="D14" s="126">
        <f>Exemptions!E14</f>
        <v>0</v>
      </c>
      <c r="E14" s="188">
        <f>Exemptions!F14</f>
        <v>0</v>
      </c>
      <c r="F14">
        <f>Deductions!B16</f>
        <v>0</v>
      </c>
      <c r="G14" s="126">
        <f>Deductions!D16</f>
        <v>0</v>
      </c>
      <c r="H14" s="126">
        <f>Deductions!E16</f>
        <v>0</v>
      </c>
      <c r="I14" s="126">
        <f>Deductions!F16</f>
        <v>0</v>
      </c>
    </row>
    <row r="15" spans="1:9" x14ac:dyDescent="0.2">
      <c r="A15" s="126">
        <f>Exemptions!A15</f>
        <v>0</v>
      </c>
      <c r="B15" s="191" t="str">
        <f>Exemptions!C15</f>
        <v>-</v>
      </c>
      <c r="C15" s="126">
        <f>Exemptions!D15</f>
        <v>0</v>
      </c>
      <c r="D15" s="126">
        <f>Exemptions!E15</f>
        <v>0</v>
      </c>
      <c r="E15" s="188">
        <f>Exemptions!F15</f>
        <v>0</v>
      </c>
      <c r="F15">
        <f>Deductions!B17</f>
        <v>0</v>
      </c>
      <c r="G15" s="126">
        <f>Deductions!D17</f>
        <v>0</v>
      </c>
      <c r="H15" s="126">
        <f>Deductions!E17</f>
        <v>0</v>
      </c>
      <c r="I15" s="126">
        <f>Deductions!F17</f>
        <v>0</v>
      </c>
    </row>
    <row r="16" spans="1:9" x14ac:dyDescent="0.2">
      <c r="A16" s="126">
        <f>Exemptions!A16</f>
        <v>0</v>
      </c>
      <c r="B16" s="191" t="str">
        <f>Exemptions!C16</f>
        <v>-</v>
      </c>
      <c r="C16" s="126">
        <f>Exemptions!D16</f>
        <v>0</v>
      </c>
      <c r="D16" s="126">
        <f>Exemptions!E16</f>
        <v>0</v>
      </c>
      <c r="E16" s="188">
        <f>Exemptions!F16</f>
        <v>0</v>
      </c>
      <c r="F16">
        <f>Deductions!B18</f>
        <v>0</v>
      </c>
      <c r="G16" s="126">
        <f>Deductions!D18</f>
        <v>0</v>
      </c>
      <c r="H16" s="126">
        <f>Deductions!E18</f>
        <v>0</v>
      </c>
      <c r="I16" s="126">
        <f>Deductions!F18</f>
        <v>0</v>
      </c>
    </row>
    <row r="17" spans="1:9" ht="13.5" thickBot="1" x14ac:dyDescent="0.25">
      <c r="A17" s="126" t="str">
        <f>Exemptions!A17</f>
        <v>Total</v>
      </c>
      <c r="B17" s="191"/>
      <c r="C17" s="187">
        <f>Exemptions!D17</f>
        <v>0</v>
      </c>
      <c r="D17" s="187">
        <f>Exemptions!E17</f>
        <v>0</v>
      </c>
      <c r="E17" s="190">
        <f>Exemptions!F17</f>
        <v>0</v>
      </c>
      <c r="F17">
        <f>Deductions!B19</f>
        <v>0</v>
      </c>
      <c r="G17" s="126">
        <f>Deductions!D19</f>
        <v>0</v>
      </c>
      <c r="H17" s="126">
        <f>Deductions!E19</f>
        <v>0</v>
      </c>
      <c r="I17" s="126">
        <f>Deductions!F19</f>
        <v>0</v>
      </c>
    </row>
    <row r="18" spans="1:9" ht="13.5" thickTop="1" x14ac:dyDescent="0.2">
      <c r="A18" s="126"/>
      <c r="B18" s="191"/>
      <c r="C18" s="126"/>
      <c r="D18" s="126"/>
      <c r="E18" s="188"/>
      <c r="F18">
        <f>Deductions!B20</f>
        <v>0</v>
      </c>
      <c r="G18" s="126">
        <f>Deductions!D20</f>
        <v>0</v>
      </c>
      <c r="H18" s="126">
        <f>Deductions!E20</f>
        <v>0</v>
      </c>
      <c r="I18" s="126">
        <f>Deductions!F20</f>
        <v>0</v>
      </c>
    </row>
    <row r="19" spans="1:9" x14ac:dyDescent="0.2">
      <c r="A19" s="126"/>
      <c r="B19" s="191"/>
      <c r="C19" s="126"/>
      <c r="D19" s="126"/>
      <c r="E19" s="188"/>
      <c r="F19">
        <f>Deductions!B21</f>
        <v>0</v>
      </c>
      <c r="G19" s="126">
        <f>Deductions!D21</f>
        <v>0</v>
      </c>
      <c r="H19" s="126">
        <f>Deductions!E21</f>
        <v>0</v>
      </c>
      <c r="I19" s="126">
        <f>Deductions!F21</f>
        <v>0</v>
      </c>
    </row>
    <row r="20" spans="1:9" x14ac:dyDescent="0.2">
      <c r="A20" s="126" t="str">
        <f>Exemptions!A20</f>
        <v>Industrial Ex &amp; Abatements 3 1/2M</v>
      </c>
      <c r="B20" s="191"/>
      <c r="C20" s="126"/>
      <c r="D20" s="126"/>
      <c r="E20" s="188"/>
      <c r="F20">
        <f>Deductions!B22</f>
        <v>0</v>
      </c>
      <c r="G20" s="126">
        <f>Deductions!D22</f>
        <v>0</v>
      </c>
      <c r="H20" s="126">
        <f>Deductions!E22</f>
        <v>0</v>
      </c>
      <c r="I20" s="126">
        <f>Deductions!F22</f>
        <v>0</v>
      </c>
    </row>
    <row r="21" spans="1:9" x14ac:dyDescent="0.2">
      <c r="A21" s="126"/>
      <c r="B21" s="191"/>
      <c r="C21" s="126" t="str">
        <f>Exemptions!D21</f>
        <v>General</v>
      </c>
      <c r="D21" s="126" t="str">
        <f>Exemptions!E21</f>
        <v>Soldier</v>
      </c>
      <c r="E21" s="188" t="str">
        <f>Exemptions!F21</f>
        <v>School</v>
      </c>
      <c r="F21">
        <f>Deductions!B23</f>
        <v>0</v>
      </c>
      <c r="G21" s="126">
        <f>Deductions!D23</f>
        <v>0</v>
      </c>
      <c r="H21" s="126">
        <f>Deductions!E23</f>
        <v>0</v>
      </c>
      <c r="I21" s="126">
        <f>Deductions!F23</f>
        <v>0</v>
      </c>
    </row>
    <row r="22" spans="1:9" ht="13.5" thickBot="1" x14ac:dyDescent="0.25">
      <c r="A22" s="126" t="str">
        <f>Exemptions!A22</f>
        <v>ORIGINAL</v>
      </c>
      <c r="B22" s="191"/>
      <c r="C22" s="126">
        <f>Exemptions!D22</f>
        <v>0</v>
      </c>
      <c r="D22" s="126">
        <f>Exemptions!E22</f>
        <v>0</v>
      </c>
      <c r="E22" s="188">
        <f>Exemptions!F22</f>
        <v>0</v>
      </c>
      <c r="F22" t="str">
        <f>Deductions!A24</f>
        <v>TOTAL</v>
      </c>
      <c r="G22" s="187">
        <f>Deductions!D24</f>
        <v>0</v>
      </c>
      <c r="H22" s="187">
        <f>Deductions!E24</f>
        <v>0</v>
      </c>
      <c r="I22" s="187">
        <f>Deductions!F24</f>
        <v>0</v>
      </c>
    </row>
    <row r="23" spans="1:9" ht="13.5" thickTop="1" x14ac:dyDescent="0.2">
      <c r="A23" s="126" t="str">
        <f>Exemptions!A23</f>
        <v>ESCAPES</v>
      </c>
      <c r="B23" s="191" t="str">
        <f>Exemptions!C23</f>
        <v>+</v>
      </c>
      <c r="C23" s="126">
        <f>Exemptions!D23</f>
        <v>0</v>
      </c>
      <c r="D23" s="126">
        <f>Exemptions!E23</f>
        <v>0</v>
      </c>
      <c r="E23" s="188">
        <f>Exemptions!F23</f>
        <v>0</v>
      </c>
      <c r="F23" t="str">
        <f>Deductions!A25</f>
        <v>SUPERNUMERARY</v>
      </c>
      <c r="G23" s="126"/>
      <c r="H23" s="126"/>
      <c r="I23" s="126"/>
    </row>
    <row r="24" spans="1:9" x14ac:dyDescent="0.2">
      <c r="A24" s="126" t="str">
        <f>Exemptions!A24</f>
        <v>SUPPLEMENTS</v>
      </c>
      <c r="B24" s="191" t="str">
        <f>Exemptions!C24</f>
        <v>+</v>
      </c>
      <c r="C24" s="126">
        <f>Exemptions!D24</f>
        <v>0</v>
      </c>
      <c r="D24" s="126">
        <f>Exemptions!E24</f>
        <v>0</v>
      </c>
      <c r="E24" s="188">
        <f>Exemptions!F24</f>
        <v>0</v>
      </c>
      <c r="F24">
        <f>Deductions!B26</f>
        <v>0</v>
      </c>
      <c r="G24" s="126">
        <f>Deductions!D26</f>
        <v>0</v>
      </c>
      <c r="H24" s="126">
        <f>Deductions!E26</f>
        <v>0</v>
      </c>
      <c r="I24" s="126">
        <f>Deductions!F26</f>
        <v>0</v>
      </c>
    </row>
    <row r="25" spans="1:9" x14ac:dyDescent="0.2">
      <c r="A25" s="126" t="str">
        <f>Exemptions!A25</f>
        <v>LANDS BID IN</v>
      </c>
      <c r="B25" s="191" t="str">
        <f>Exemptions!C25</f>
        <v>-</v>
      </c>
      <c r="C25" s="126">
        <f>Exemptions!D25</f>
        <v>0</v>
      </c>
      <c r="D25" s="126">
        <f>Exemptions!E25</f>
        <v>0</v>
      </c>
      <c r="E25" s="188">
        <f>Exemptions!F25</f>
        <v>0</v>
      </c>
      <c r="F25">
        <f>Deductions!B27</f>
        <v>0</v>
      </c>
      <c r="G25" s="126">
        <f>Deductions!D27</f>
        <v>0</v>
      </c>
      <c r="H25" s="126">
        <f>Deductions!E27</f>
        <v>0</v>
      </c>
      <c r="I25" s="126">
        <f>Deductions!F27</f>
        <v>0</v>
      </c>
    </row>
    <row r="26" spans="1:9" x14ac:dyDescent="0.2">
      <c r="A26" s="126" t="str">
        <f>Exemptions!A26</f>
        <v>ERRORS</v>
      </c>
      <c r="B26" s="191" t="str">
        <f>Exemptions!C26</f>
        <v>-</v>
      </c>
      <c r="C26" s="126">
        <f>Exemptions!D26</f>
        <v>0</v>
      </c>
      <c r="D26" s="126">
        <f>Exemptions!E26</f>
        <v>0</v>
      </c>
      <c r="E26" s="188">
        <f>Exemptions!F26</f>
        <v>0</v>
      </c>
      <c r="F26">
        <f>Deductions!B28</f>
        <v>0</v>
      </c>
      <c r="G26" s="126">
        <f>Deductions!D28</f>
        <v>0</v>
      </c>
      <c r="H26" s="126">
        <f>Deductions!E28</f>
        <v>0</v>
      </c>
      <c r="I26" s="126">
        <f>Deductions!F28</f>
        <v>0</v>
      </c>
    </row>
    <row r="27" spans="1:9" x14ac:dyDescent="0.2">
      <c r="A27" s="126" t="str">
        <f>Exemptions!A27</f>
        <v>INSOLVENTS</v>
      </c>
      <c r="B27" s="191" t="str">
        <f>Exemptions!C27</f>
        <v>-</v>
      </c>
      <c r="C27" s="126">
        <f>Exemptions!D27</f>
        <v>0</v>
      </c>
      <c r="D27" s="126">
        <f>Exemptions!E27</f>
        <v>0</v>
      </c>
      <c r="E27" s="188">
        <f>Exemptions!F27</f>
        <v>0</v>
      </c>
      <c r="F27">
        <f>Deductions!B29</f>
        <v>0</v>
      </c>
      <c r="G27" s="126">
        <f>Deductions!D29</f>
        <v>0</v>
      </c>
      <c r="H27" s="126">
        <f>Deductions!E29</f>
        <v>0</v>
      </c>
      <c r="I27" s="126">
        <f>Deductions!F29</f>
        <v>0</v>
      </c>
    </row>
    <row r="28" spans="1:9" x14ac:dyDescent="0.2">
      <c r="A28" s="126" t="str">
        <f>Exemptions!A28</f>
        <v>LITIGATIONS</v>
      </c>
      <c r="B28" s="191" t="str">
        <f>Exemptions!C28</f>
        <v>-</v>
      </c>
      <c r="C28" s="126">
        <f>Exemptions!D28</f>
        <v>0</v>
      </c>
      <c r="D28" s="126">
        <f>Exemptions!E28</f>
        <v>0</v>
      </c>
      <c r="E28" s="188">
        <f>Exemptions!F28</f>
        <v>0</v>
      </c>
      <c r="F28">
        <f>Deductions!B30</f>
        <v>0</v>
      </c>
      <c r="G28" s="126">
        <f>Deductions!D30</f>
        <v>0</v>
      </c>
      <c r="H28" s="126">
        <f>Deductions!E30</f>
        <v>0</v>
      </c>
      <c r="I28" s="126">
        <f>Deductions!F30</f>
        <v>0</v>
      </c>
    </row>
    <row r="29" spans="1:9" x14ac:dyDescent="0.2">
      <c r="A29" s="126">
        <f>Exemptions!A29</f>
        <v>0</v>
      </c>
      <c r="B29" s="191" t="str">
        <f>Exemptions!C29</f>
        <v>-</v>
      </c>
      <c r="C29" s="126">
        <f>Exemptions!D29</f>
        <v>0</v>
      </c>
      <c r="D29" s="126">
        <f>Exemptions!E29</f>
        <v>0</v>
      </c>
      <c r="E29" s="188">
        <f>Exemptions!F29</f>
        <v>0</v>
      </c>
      <c r="F29">
        <f>Deductions!B31</f>
        <v>0</v>
      </c>
      <c r="G29" s="126">
        <f>Deductions!D31</f>
        <v>0</v>
      </c>
      <c r="H29" s="126">
        <f>Deductions!E31</f>
        <v>0</v>
      </c>
      <c r="I29" s="126">
        <f>Deductions!F31</f>
        <v>0</v>
      </c>
    </row>
    <row r="30" spans="1:9" x14ac:dyDescent="0.2">
      <c r="A30" s="126">
        <f>Exemptions!A30</f>
        <v>0</v>
      </c>
      <c r="B30" s="191" t="str">
        <f>Exemptions!C30</f>
        <v>-</v>
      </c>
      <c r="C30" s="126">
        <f>Exemptions!D30</f>
        <v>0</v>
      </c>
      <c r="D30" s="126">
        <f>Exemptions!E30</f>
        <v>0</v>
      </c>
      <c r="E30" s="188">
        <f>Exemptions!F30</f>
        <v>0</v>
      </c>
      <c r="F30">
        <f>Deductions!B32</f>
        <v>0</v>
      </c>
      <c r="G30" s="126">
        <f>Deductions!D32</f>
        <v>0</v>
      </c>
      <c r="H30" s="126">
        <f>Deductions!E32</f>
        <v>0</v>
      </c>
      <c r="I30" s="126">
        <f>Deductions!F32</f>
        <v>0</v>
      </c>
    </row>
    <row r="31" spans="1:9" ht="13.5" thickBot="1" x14ac:dyDescent="0.25">
      <c r="A31" s="126">
        <f>Exemptions!A31</f>
        <v>0</v>
      </c>
      <c r="B31" s="191" t="str">
        <f>Exemptions!C31</f>
        <v>-</v>
      </c>
      <c r="C31" s="126">
        <f>Exemptions!D31</f>
        <v>0</v>
      </c>
      <c r="D31" s="126">
        <f>Exemptions!E31</f>
        <v>0</v>
      </c>
      <c r="E31" s="188">
        <f>Exemptions!F31</f>
        <v>0</v>
      </c>
      <c r="F31" t="str">
        <f>Deductions!A33</f>
        <v>TOTAL</v>
      </c>
      <c r="G31" s="187">
        <f>Deductions!D33</f>
        <v>0</v>
      </c>
      <c r="H31" s="187">
        <f>Deductions!E33</f>
        <v>0</v>
      </c>
      <c r="I31" s="187">
        <f>Deductions!F33</f>
        <v>0</v>
      </c>
    </row>
    <row r="32" spans="1:9" ht="14.25" thickTop="1" thickBot="1" x14ac:dyDescent="0.25">
      <c r="A32" s="126" t="str">
        <f>Exemptions!A32</f>
        <v>Total</v>
      </c>
      <c r="B32" s="191"/>
      <c r="C32" s="187">
        <f>Exemptions!D32</f>
        <v>0</v>
      </c>
      <c r="D32" s="187">
        <f>Exemptions!E32</f>
        <v>0</v>
      </c>
      <c r="E32" s="190">
        <f>Exemptions!F32</f>
        <v>0</v>
      </c>
      <c r="F32" t="str">
        <f>Deductions!A34</f>
        <v>SALARY</v>
      </c>
      <c r="G32" s="126"/>
      <c r="H32" s="126"/>
      <c r="I32" s="126"/>
    </row>
    <row r="33" spans="1:9" ht="13.5" thickTop="1" x14ac:dyDescent="0.2">
      <c r="A33" s="126"/>
      <c r="B33" s="191"/>
      <c r="C33" s="126"/>
      <c r="D33" s="126"/>
      <c r="E33" s="188"/>
      <c r="F33">
        <f>Deductions!B35</f>
        <v>0</v>
      </c>
      <c r="G33" s="126">
        <f>Deductions!D35</f>
        <v>0</v>
      </c>
      <c r="H33" s="126">
        <f>Deductions!E35</f>
        <v>0</v>
      </c>
      <c r="I33" s="126">
        <f>Deductions!F35</f>
        <v>0</v>
      </c>
    </row>
    <row r="34" spans="1:9" x14ac:dyDescent="0.2">
      <c r="A34" s="126"/>
      <c r="B34" s="191"/>
      <c r="C34" s="126"/>
      <c r="D34" s="126"/>
      <c r="E34" s="188"/>
      <c r="F34">
        <f>Deductions!B36</f>
        <v>0</v>
      </c>
      <c r="G34" s="126">
        <f>Deductions!D36</f>
        <v>0</v>
      </c>
      <c r="H34" s="126">
        <f>Deductions!E36</f>
        <v>0</v>
      </c>
      <c r="I34" s="126">
        <f>Deductions!F36</f>
        <v>0</v>
      </c>
    </row>
    <row r="35" spans="1:9" x14ac:dyDescent="0.2">
      <c r="A35" s="126" t="str">
        <f>Exemptions!A35</f>
        <v>Industrial Ex 6 1/2%</v>
      </c>
      <c r="B35" s="191"/>
      <c r="C35" s="126"/>
      <c r="D35" s="126"/>
      <c r="E35" s="188"/>
      <c r="F35">
        <f>Deductions!B37</f>
        <v>0</v>
      </c>
      <c r="G35" s="126">
        <f>Deductions!D37</f>
        <v>0</v>
      </c>
      <c r="H35" s="126">
        <f>Deductions!E37</f>
        <v>0</v>
      </c>
      <c r="I35" s="126">
        <f>Deductions!F37</f>
        <v>0</v>
      </c>
    </row>
    <row r="36" spans="1:9" x14ac:dyDescent="0.2">
      <c r="A36" s="126"/>
      <c r="B36" s="191"/>
      <c r="C36" s="126" t="str">
        <f>Exemptions!D36</f>
        <v>General</v>
      </c>
      <c r="D36" s="126" t="str">
        <f>Exemptions!E36</f>
        <v>Soldier</v>
      </c>
      <c r="E36" s="188" t="str">
        <f>Exemptions!F36</f>
        <v>School</v>
      </c>
      <c r="F36">
        <f>Deductions!B38</f>
        <v>0</v>
      </c>
      <c r="G36" s="126">
        <f>Deductions!D38</f>
        <v>0</v>
      </c>
      <c r="H36" s="126">
        <f>Deductions!E38</f>
        <v>0</v>
      </c>
      <c r="I36" s="126">
        <f>Deductions!F38</f>
        <v>0</v>
      </c>
    </row>
    <row r="37" spans="1:9" x14ac:dyDescent="0.2">
      <c r="A37" s="126" t="str">
        <f>Exemptions!A37</f>
        <v>ORIGINAL</v>
      </c>
      <c r="B37" s="191"/>
      <c r="C37" s="126">
        <f>Exemptions!D37</f>
        <v>0</v>
      </c>
      <c r="D37" s="126">
        <f>Exemptions!E37</f>
        <v>0</v>
      </c>
      <c r="E37" s="188">
        <f>Exemptions!F37</f>
        <v>0</v>
      </c>
      <c r="F37">
        <f>Deductions!B39</f>
        <v>0</v>
      </c>
      <c r="G37" s="126">
        <f>Deductions!D39</f>
        <v>0</v>
      </c>
      <c r="H37" s="126">
        <f>Deductions!E39</f>
        <v>0</v>
      </c>
      <c r="I37" s="126">
        <f>Deductions!F39</f>
        <v>0</v>
      </c>
    </row>
    <row r="38" spans="1:9" ht="13.5" thickBot="1" x14ac:dyDescent="0.25">
      <c r="A38" s="126" t="str">
        <f>Exemptions!A38</f>
        <v>ESCAPES</v>
      </c>
      <c r="B38" s="191" t="str">
        <f>Exemptions!C38</f>
        <v>+</v>
      </c>
      <c r="C38" s="126">
        <f>Exemptions!D38</f>
        <v>0</v>
      </c>
      <c r="D38" s="126">
        <f>Exemptions!E38</f>
        <v>0</v>
      </c>
      <c r="E38" s="188">
        <f>Exemptions!F38</f>
        <v>0</v>
      </c>
      <c r="F38" t="str">
        <f>Deductions!A40</f>
        <v>TOTAL</v>
      </c>
      <c r="G38" s="187">
        <f>Deductions!D40</f>
        <v>0</v>
      </c>
      <c r="H38" s="187">
        <f>Deductions!E40</f>
        <v>0</v>
      </c>
      <c r="I38" s="187">
        <f>Deductions!F40</f>
        <v>0</v>
      </c>
    </row>
    <row r="39" spans="1:9" ht="13.5" thickTop="1" x14ac:dyDescent="0.2">
      <c r="A39" s="126" t="str">
        <f>Exemptions!A39</f>
        <v>SUPPLEMENTS</v>
      </c>
      <c r="B39" s="191" t="str">
        <f>Exemptions!C39</f>
        <v>+</v>
      </c>
      <c r="C39" s="126">
        <f>Exemptions!D39</f>
        <v>0</v>
      </c>
      <c r="D39" s="126">
        <f>Exemptions!E39</f>
        <v>0</v>
      </c>
      <c r="E39" s="188">
        <f>Exemptions!F39</f>
        <v>0</v>
      </c>
      <c r="F39" t="str">
        <f>Deductions!A41</f>
        <v>Extra 1 - Right</v>
      </c>
      <c r="G39" s="126"/>
      <c r="H39" s="126"/>
      <c r="I39" s="126"/>
    </row>
    <row r="40" spans="1:9" x14ac:dyDescent="0.2">
      <c r="A40" s="126" t="str">
        <f>Exemptions!A40</f>
        <v>LANDS BID IN</v>
      </c>
      <c r="B40" s="191" t="str">
        <f>Exemptions!C40</f>
        <v>-</v>
      </c>
      <c r="C40" s="126">
        <f>Exemptions!D40</f>
        <v>0</v>
      </c>
      <c r="D40" s="126">
        <f>Exemptions!E40</f>
        <v>0</v>
      </c>
      <c r="E40" s="188">
        <f>Exemptions!F40</f>
        <v>0</v>
      </c>
      <c r="F40">
        <f>Deductions!B42</f>
        <v>0</v>
      </c>
      <c r="G40" s="126">
        <f>Deductions!D42</f>
        <v>0</v>
      </c>
      <c r="H40" s="126">
        <f>Deductions!E42</f>
        <v>0</v>
      </c>
      <c r="I40" s="126">
        <f>Deductions!F42</f>
        <v>0</v>
      </c>
    </row>
    <row r="41" spans="1:9" x14ac:dyDescent="0.2">
      <c r="A41" s="126" t="str">
        <f>Exemptions!A41</f>
        <v>ERRORS</v>
      </c>
      <c r="B41" s="191" t="str">
        <f>Exemptions!C41</f>
        <v>-</v>
      </c>
      <c r="C41" s="126">
        <f>Exemptions!D41</f>
        <v>0</v>
      </c>
      <c r="D41" s="126">
        <f>Exemptions!E41</f>
        <v>0</v>
      </c>
      <c r="E41" s="188">
        <f>Exemptions!F41</f>
        <v>0</v>
      </c>
      <c r="F41">
        <f>Deductions!B43</f>
        <v>0</v>
      </c>
      <c r="G41" s="126">
        <f>Deductions!D43</f>
        <v>0</v>
      </c>
      <c r="H41" s="126">
        <f>Deductions!E43</f>
        <v>0</v>
      </c>
      <c r="I41" s="126">
        <f>Deductions!F43</f>
        <v>0</v>
      </c>
    </row>
    <row r="42" spans="1:9" x14ac:dyDescent="0.2">
      <c r="A42" s="126" t="str">
        <f>Exemptions!A42</f>
        <v>INSOLVENTS</v>
      </c>
      <c r="B42" s="191" t="str">
        <f>Exemptions!C42</f>
        <v>-</v>
      </c>
      <c r="C42" s="126">
        <f>Exemptions!D42</f>
        <v>0</v>
      </c>
      <c r="D42" s="126">
        <f>Exemptions!E42</f>
        <v>0</v>
      </c>
      <c r="E42" s="188">
        <f>Exemptions!F42</f>
        <v>0</v>
      </c>
      <c r="F42">
        <f>Deductions!B44</f>
        <v>0</v>
      </c>
      <c r="G42" s="126">
        <f>Deductions!D44</f>
        <v>0</v>
      </c>
      <c r="H42" s="126">
        <f>Deductions!E44</f>
        <v>0</v>
      </c>
      <c r="I42" s="126">
        <f>Deductions!F44</f>
        <v>0</v>
      </c>
    </row>
    <row r="43" spans="1:9" x14ac:dyDescent="0.2">
      <c r="A43" s="126" t="str">
        <f>Exemptions!A43</f>
        <v>LITIGATIONS</v>
      </c>
      <c r="B43" s="191" t="str">
        <f>Exemptions!C43</f>
        <v>-</v>
      </c>
      <c r="C43" s="126">
        <f>Exemptions!D43</f>
        <v>0</v>
      </c>
      <c r="D43" s="126">
        <f>Exemptions!E43</f>
        <v>0</v>
      </c>
      <c r="E43" s="188">
        <f>Exemptions!F43</f>
        <v>0</v>
      </c>
      <c r="F43">
        <f>Deductions!B45</f>
        <v>0</v>
      </c>
      <c r="G43" s="126">
        <f>Deductions!D45</f>
        <v>0</v>
      </c>
      <c r="H43" s="126">
        <f>Deductions!E45</f>
        <v>0</v>
      </c>
      <c r="I43" s="126">
        <f>Deductions!F45</f>
        <v>0</v>
      </c>
    </row>
    <row r="44" spans="1:9" x14ac:dyDescent="0.2">
      <c r="A44" s="126">
        <f>Exemptions!A44</f>
        <v>0</v>
      </c>
      <c r="B44" s="191" t="str">
        <f>Exemptions!C44</f>
        <v>-</v>
      </c>
      <c r="C44" s="126">
        <f>Exemptions!D44</f>
        <v>0</v>
      </c>
      <c r="D44" s="126">
        <f>Exemptions!E44</f>
        <v>0</v>
      </c>
      <c r="E44" s="188">
        <f>Exemptions!F44</f>
        <v>0</v>
      </c>
      <c r="F44">
        <f>Deductions!B46</f>
        <v>0</v>
      </c>
      <c r="G44" s="126">
        <f>Deductions!D46</f>
        <v>0</v>
      </c>
      <c r="H44" s="126">
        <f>Deductions!E46</f>
        <v>0</v>
      </c>
      <c r="I44" s="126">
        <f>Deductions!F46</f>
        <v>0</v>
      </c>
    </row>
    <row r="45" spans="1:9" x14ac:dyDescent="0.2">
      <c r="A45" s="126">
        <f>Exemptions!A45</f>
        <v>0</v>
      </c>
      <c r="B45" s="191" t="str">
        <f>Exemptions!C45</f>
        <v>-</v>
      </c>
      <c r="C45" s="126">
        <f>Exemptions!D45</f>
        <v>0</v>
      </c>
      <c r="D45" s="126">
        <f>Exemptions!E45</f>
        <v>0</v>
      </c>
      <c r="E45" s="188">
        <f>Exemptions!F45</f>
        <v>0</v>
      </c>
      <c r="F45">
        <f>Deductions!B47</f>
        <v>0</v>
      </c>
      <c r="G45" s="126">
        <f>Deductions!D47</f>
        <v>0</v>
      </c>
      <c r="H45" s="126">
        <f>Deductions!E47</f>
        <v>0</v>
      </c>
      <c r="I45" s="126">
        <f>Deductions!F47</f>
        <v>0</v>
      </c>
    </row>
    <row r="46" spans="1:9" ht="13.5" thickBot="1" x14ac:dyDescent="0.25">
      <c r="A46" s="126">
        <f>Exemptions!A46</f>
        <v>0</v>
      </c>
      <c r="B46" s="191" t="str">
        <f>Exemptions!C46</f>
        <v>-</v>
      </c>
      <c r="C46" s="126">
        <f>Exemptions!D46</f>
        <v>0</v>
      </c>
      <c r="D46" s="126">
        <f>Exemptions!E46</f>
        <v>0</v>
      </c>
      <c r="E46" s="188">
        <f>Exemptions!F46</f>
        <v>0</v>
      </c>
      <c r="F46" t="str">
        <f>Deductions!A48</f>
        <v>TOTAL</v>
      </c>
      <c r="G46" s="187">
        <f>Deductions!D48</f>
        <v>0</v>
      </c>
      <c r="H46" s="187">
        <f>Deductions!E48</f>
        <v>0</v>
      </c>
      <c r="I46" s="187">
        <f>Deductions!F48</f>
        <v>0</v>
      </c>
    </row>
    <row r="47" spans="1:9" ht="14.25" thickTop="1" thickBot="1" x14ac:dyDescent="0.25">
      <c r="A47" s="126" t="str">
        <f>Exemptions!A47</f>
        <v>Total</v>
      </c>
      <c r="B47" s="191"/>
      <c r="C47" s="187">
        <f>Exemptions!D47</f>
        <v>0</v>
      </c>
      <c r="D47" s="187">
        <f>Exemptions!E47</f>
        <v>0</v>
      </c>
      <c r="E47" s="190">
        <f>Exemptions!F47</f>
        <v>0</v>
      </c>
      <c r="F47" t="str">
        <f>Deductions!A49</f>
        <v>Extra 2 - Right</v>
      </c>
      <c r="G47" s="126"/>
      <c r="H47" s="126"/>
      <c r="I47" s="126"/>
    </row>
    <row r="48" spans="1:9" ht="13.5" thickTop="1" x14ac:dyDescent="0.2">
      <c r="A48" s="126"/>
      <c r="B48" s="191"/>
      <c r="C48" s="126"/>
      <c r="D48" s="126"/>
      <c r="E48" s="188"/>
      <c r="F48">
        <f>Deductions!B50</f>
        <v>0</v>
      </c>
      <c r="G48" s="126">
        <f>Deductions!D50</f>
        <v>0</v>
      </c>
      <c r="H48" s="126">
        <f>Deductions!E50</f>
        <v>0</v>
      </c>
      <c r="I48" s="126">
        <f>Deductions!F50</f>
        <v>0</v>
      </c>
    </row>
    <row r="49" spans="1:9" x14ac:dyDescent="0.2">
      <c r="A49" s="126"/>
      <c r="B49" s="191"/>
      <c r="C49" s="126"/>
      <c r="D49" s="126"/>
      <c r="E49" s="188"/>
      <c r="F49">
        <f>Deductions!B51</f>
        <v>0</v>
      </c>
      <c r="G49" s="126">
        <f>Deductions!D51</f>
        <v>0</v>
      </c>
      <c r="H49" s="126">
        <f>Deductions!E51</f>
        <v>0</v>
      </c>
      <c r="I49" s="126">
        <f>Deductions!F51</f>
        <v>0</v>
      </c>
    </row>
    <row r="50" spans="1:9" x14ac:dyDescent="0.2">
      <c r="A50" s="126" t="str">
        <f>Exemptions!A50</f>
        <v>Other</v>
      </c>
      <c r="B50" s="191"/>
      <c r="C50" s="126">
        <f>Exemptions!D50</f>
        <v>0</v>
      </c>
      <c r="D50" s="126">
        <f>Exemptions!E50</f>
        <v>0</v>
      </c>
      <c r="E50" s="188">
        <f>Exemptions!F50</f>
        <v>0</v>
      </c>
      <c r="F50">
        <f>Deductions!B52</f>
        <v>0</v>
      </c>
      <c r="G50" s="126">
        <f>Deductions!D52</f>
        <v>0</v>
      </c>
      <c r="H50" s="126">
        <f>Deductions!E52</f>
        <v>0</v>
      </c>
      <c r="I50" s="126">
        <f>Deductions!F52</f>
        <v>0</v>
      </c>
    </row>
    <row r="51" spans="1:9" x14ac:dyDescent="0.2">
      <c r="A51" s="126"/>
      <c r="B51" s="191"/>
      <c r="C51" s="126" t="str">
        <f>Exemptions!D51</f>
        <v>General</v>
      </c>
      <c r="D51" s="126" t="str">
        <f>Exemptions!E51</f>
        <v>Soldier</v>
      </c>
      <c r="E51" s="188" t="str">
        <f>Exemptions!F51</f>
        <v>School</v>
      </c>
      <c r="F51">
        <f>Deductions!B53</f>
        <v>0</v>
      </c>
      <c r="G51" s="126">
        <f>Deductions!D53</f>
        <v>0</v>
      </c>
      <c r="H51" s="126">
        <f>Deductions!E53</f>
        <v>0</v>
      </c>
      <c r="I51" s="126">
        <f>Deductions!F53</f>
        <v>0</v>
      </c>
    </row>
    <row r="52" spans="1:9" x14ac:dyDescent="0.2">
      <c r="A52" s="126" t="str">
        <f>Exemptions!A52</f>
        <v>ORIGINAL</v>
      </c>
      <c r="B52" s="191"/>
      <c r="C52" s="126">
        <f>Exemptions!D52</f>
        <v>0</v>
      </c>
      <c r="D52" s="126">
        <f>Exemptions!E52</f>
        <v>0</v>
      </c>
      <c r="E52" s="188">
        <f>Exemptions!F52</f>
        <v>0</v>
      </c>
      <c r="F52">
        <f>Deductions!B54</f>
        <v>0</v>
      </c>
      <c r="G52" s="126">
        <f>Deductions!D54</f>
        <v>0</v>
      </c>
      <c r="H52" s="126">
        <f>Deductions!E54</f>
        <v>0</v>
      </c>
      <c r="I52" s="126">
        <f>Deductions!F54</f>
        <v>0</v>
      </c>
    </row>
    <row r="53" spans="1:9" x14ac:dyDescent="0.2">
      <c r="A53" s="126" t="str">
        <f>Exemptions!A53</f>
        <v>ESCAPES</v>
      </c>
      <c r="B53" s="191" t="str">
        <f>Exemptions!C53</f>
        <v>+</v>
      </c>
      <c r="C53" s="126">
        <f>Exemptions!D53</f>
        <v>0</v>
      </c>
      <c r="D53" s="126">
        <f>Exemptions!E53</f>
        <v>0</v>
      </c>
      <c r="E53" s="188">
        <f>Exemptions!F53</f>
        <v>0</v>
      </c>
      <c r="F53">
        <f>Deductions!B55</f>
        <v>0</v>
      </c>
      <c r="G53" s="126">
        <f>Deductions!D55</f>
        <v>0</v>
      </c>
      <c r="H53" s="126">
        <f>Deductions!E55</f>
        <v>0</v>
      </c>
      <c r="I53" s="126">
        <f>Deductions!F55</f>
        <v>0</v>
      </c>
    </row>
    <row r="54" spans="1:9" ht="13.5" thickBot="1" x14ac:dyDescent="0.25">
      <c r="A54" s="126" t="str">
        <f>Exemptions!A54</f>
        <v>SUPPLEMENTS</v>
      </c>
      <c r="B54" s="191" t="str">
        <f>Exemptions!C54</f>
        <v>+</v>
      </c>
      <c r="C54" s="126">
        <f>Exemptions!D54</f>
        <v>0</v>
      </c>
      <c r="D54" s="126">
        <f>Exemptions!E54</f>
        <v>0</v>
      </c>
      <c r="E54" s="188">
        <f>Exemptions!F54</f>
        <v>0</v>
      </c>
      <c r="F54" t="str">
        <f>Deductions!A56</f>
        <v>TOTAL</v>
      </c>
      <c r="G54" s="187">
        <f>Deductions!D56</f>
        <v>0</v>
      </c>
      <c r="H54" s="187">
        <f>Deductions!E56</f>
        <v>0</v>
      </c>
      <c r="I54" s="187">
        <f>Deductions!F56</f>
        <v>0</v>
      </c>
    </row>
    <row r="55" spans="1:9" ht="13.5" thickTop="1" x14ac:dyDescent="0.2">
      <c r="A55" s="126" t="str">
        <f>Exemptions!A55</f>
        <v>LANDS BID IN</v>
      </c>
      <c r="B55" s="191" t="str">
        <f>Exemptions!C55</f>
        <v>-</v>
      </c>
      <c r="C55" s="126">
        <f>Exemptions!D55</f>
        <v>0</v>
      </c>
      <c r="D55" s="126">
        <f>Exemptions!E55</f>
        <v>0</v>
      </c>
      <c r="E55" s="188">
        <f>Exemptions!F55</f>
        <v>0</v>
      </c>
      <c r="F55" t="str">
        <f>Deductions!A57</f>
        <v>Extra 3 - Right</v>
      </c>
      <c r="G55" s="126"/>
      <c r="H55" s="126"/>
      <c r="I55" s="126"/>
    </row>
    <row r="56" spans="1:9" x14ac:dyDescent="0.2">
      <c r="A56" s="126" t="str">
        <f>Exemptions!A56</f>
        <v>ERRORS</v>
      </c>
      <c r="B56" s="191" t="str">
        <f>Exemptions!C56</f>
        <v>-</v>
      </c>
      <c r="C56" s="126">
        <f>Exemptions!D56</f>
        <v>0</v>
      </c>
      <c r="D56" s="126">
        <f>Exemptions!E56</f>
        <v>0</v>
      </c>
      <c r="E56" s="188">
        <f>Exemptions!F56</f>
        <v>0</v>
      </c>
      <c r="F56">
        <f>Deductions!B58</f>
        <v>0</v>
      </c>
      <c r="G56" s="126">
        <f>Deductions!D58</f>
        <v>0</v>
      </c>
      <c r="H56" s="126">
        <f>Deductions!E58</f>
        <v>0</v>
      </c>
      <c r="I56" s="126">
        <f>Deductions!F58</f>
        <v>0</v>
      </c>
    </row>
    <row r="57" spans="1:9" x14ac:dyDescent="0.2">
      <c r="A57" s="126" t="str">
        <f>Exemptions!A57</f>
        <v>INSOLVENTS</v>
      </c>
      <c r="B57" s="191" t="str">
        <f>Exemptions!C57</f>
        <v>-</v>
      </c>
      <c r="C57" s="126">
        <f>Exemptions!D57</f>
        <v>0</v>
      </c>
      <c r="D57" s="126">
        <f>Exemptions!E57</f>
        <v>0</v>
      </c>
      <c r="E57" s="188">
        <f>Exemptions!F57</f>
        <v>0</v>
      </c>
      <c r="F57">
        <f>Deductions!B59</f>
        <v>0</v>
      </c>
      <c r="G57" s="126">
        <f>Deductions!D59</f>
        <v>0</v>
      </c>
      <c r="H57" s="126">
        <f>Deductions!E59</f>
        <v>0</v>
      </c>
      <c r="I57" s="126">
        <f>Deductions!F59</f>
        <v>0</v>
      </c>
    </row>
    <row r="58" spans="1:9" x14ac:dyDescent="0.2">
      <c r="A58" s="126" t="str">
        <f>Exemptions!A58</f>
        <v>LITIGATIONS</v>
      </c>
      <c r="B58" s="191" t="str">
        <f>Exemptions!C58</f>
        <v>-</v>
      </c>
      <c r="C58" s="126">
        <f>Exemptions!D58</f>
        <v>0</v>
      </c>
      <c r="D58" s="126">
        <f>Exemptions!E58</f>
        <v>0</v>
      </c>
      <c r="E58" s="188">
        <f>Exemptions!F58</f>
        <v>0</v>
      </c>
      <c r="F58">
        <f>Deductions!B60</f>
        <v>0</v>
      </c>
      <c r="G58" s="126">
        <f>Deductions!D60</f>
        <v>0</v>
      </c>
      <c r="H58" s="126">
        <f>Deductions!E60</f>
        <v>0</v>
      </c>
      <c r="I58" s="126">
        <f>Deductions!F60</f>
        <v>0</v>
      </c>
    </row>
    <row r="59" spans="1:9" x14ac:dyDescent="0.2">
      <c r="A59" s="126">
        <f>Exemptions!A59</f>
        <v>0</v>
      </c>
      <c r="B59" s="191" t="str">
        <f>Exemptions!C59</f>
        <v>-</v>
      </c>
      <c r="C59" s="126">
        <f>Exemptions!D59</f>
        <v>0</v>
      </c>
      <c r="D59" s="126">
        <f>Exemptions!E59</f>
        <v>0</v>
      </c>
      <c r="E59" s="188">
        <f>Exemptions!F59</f>
        <v>0</v>
      </c>
      <c r="F59">
        <f>Deductions!B61</f>
        <v>0</v>
      </c>
      <c r="G59" s="126">
        <f>Deductions!D61</f>
        <v>0</v>
      </c>
      <c r="H59" s="126">
        <f>Deductions!E61</f>
        <v>0</v>
      </c>
      <c r="I59" s="126">
        <f>Deductions!F61</f>
        <v>0</v>
      </c>
    </row>
    <row r="60" spans="1:9" x14ac:dyDescent="0.2">
      <c r="A60" s="126">
        <f>Exemptions!A60</f>
        <v>0</v>
      </c>
      <c r="B60" s="191" t="str">
        <f>Exemptions!C60</f>
        <v>-</v>
      </c>
      <c r="C60" s="126">
        <f>Exemptions!D60</f>
        <v>0</v>
      </c>
      <c r="D60" s="126">
        <f>Exemptions!E60</f>
        <v>0</v>
      </c>
      <c r="E60" s="188">
        <f>Exemptions!F60</f>
        <v>0</v>
      </c>
      <c r="F60">
        <f>Deductions!B62</f>
        <v>0</v>
      </c>
      <c r="G60" s="126">
        <f>Deductions!D62</f>
        <v>0</v>
      </c>
      <c r="H60" s="126">
        <f>Deductions!E62</f>
        <v>0</v>
      </c>
      <c r="I60" s="126">
        <f>Deductions!F62</f>
        <v>0</v>
      </c>
    </row>
    <row r="61" spans="1:9" x14ac:dyDescent="0.2">
      <c r="A61" s="126">
        <f>Exemptions!A61</f>
        <v>0</v>
      </c>
      <c r="B61" s="191" t="str">
        <f>Exemptions!C61</f>
        <v>-</v>
      </c>
      <c r="C61" s="126">
        <f>Exemptions!D61</f>
        <v>0</v>
      </c>
      <c r="D61" s="126">
        <f>Exemptions!E61</f>
        <v>0</v>
      </c>
      <c r="E61" s="188">
        <f>Exemptions!F61</f>
        <v>0</v>
      </c>
      <c r="F61">
        <f>Deductions!B63</f>
        <v>0</v>
      </c>
      <c r="G61" s="126">
        <f>Deductions!D63</f>
        <v>0</v>
      </c>
      <c r="H61" s="126">
        <f>Deductions!E63</f>
        <v>0</v>
      </c>
      <c r="I61" s="126">
        <f>Deductions!F63</f>
        <v>0</v>
      </c>
    </row>
    <row r="62" spans="1:9" ht="13.5" thickBot="1" x14ac:dyDescent="0.25">
      <c r="A62" s="126" t="str">
        <f>Exemptions!A62</f>
        <v>Total</v>
      </c>
      <c r="B62" s="191"/>
      <c r="C62" s="187">
        <f>Exemptions!D62</f>
        <v>0</v>
      </c>
      <c r="D62" s="187">
        <f>Exemptions!E62</f>
        <v>0</v>
      </c>
      <c r="E62" s="190">
        <f>Exemptions!F62</f>
        <v>0</v>
      </c>
      <c r="F62" t="str">
        <f>Deductions!A64</f>
        <v>TOTAL</v>
      </c>
      <c r="G62" s="187">
        <f>Deductions!D64</f>
        <v>0</v>
      </c>
      <c r="H62" s="187">
        <f>Deductions!E64</f>
        <v>0</v>
      </c>
      <c r="I62" s="187">
        <f>Deductions!F64</f>
        <v>0</v>
      </c>
    </row>
    <row r="63" spans="1:9" ht="13.5" thickTop="1" x14ac:dyDescent="0.2">
      <c r="E63" s="185"/>
      <c r="F63" t="str">
        <f>Deductions!A65</f>
        <v>Extra 1 - Left</v>
      </c>
      <c r="G63" s="126"/>
      <c r="H63" s="126"/>
      <c r="I63" s="126"/>
    </row>
    <row r="64" spans="1:9" x14ac:dyDescent="0.2">
      <c r="E64" s="185"/>
      <c r="F64">
        <f>Deductions!B66</f>
        <v>0</v>
      </c>
      <c r="G64" s="126">
        <f>Deductions!D66</f>
        <v>0</v>
      </c>
      <c r="H64" s="126">
        <f>Deductions!E66</f>
        <v>0</v>
      </c>
      <c r="I64" s="126">
        <f>Deductions!F66</f>
        <v>0</v>
      </c>
    </row>
    <row r="65" spans="5:9" x14ac:dyDescent="0.2">
      <c r="E65" s="185"/>
      <c r="F65">
        <f>Deductions!B67</f>
        <v>0</v>
      </c>
      <c r="G65" s="126">
        <f>Deductions!D67</f>
        <v>0</v>
      </c>
      <c r="H65" s="126">
        <f>Deductions!E67</f>
        <v>0</v>
      </c>
      <c r="I65" s="126">
        <f>Deductions!F67</f>
        <v>0</v>
      </c>
    </row>
    <row r="66" spans="5:9" x14ac:dyDescent="0.2">
      <c r="E66" s="185"/>
      <c r="F66">
        <f>Deductions!B68</f>
        <v>0</v>
      </c>
      <c r="G66" s="126">
        <f>Deductions!D68</f>
        <v>0</v>
      </c>
      <c r="H66" s="126">
        <f>Deductions!E68</f>
        <v>0</v>
      </c>
      <c r="I66" s="126">
        <f>Deductions!F68</f>
        <v>0</v>
      </c>
    </row>
    <row r="67" spans="5:9" x14ac:dyDescent="0.2">
      <c r="E67" s="185"/>
      <c r="F67">
        <f>Deductions!B69</f>
        <v>0</v>
      </c>
      <c r="G67" s="126">
        <f>Deductions!D69</f>
        <v>0</v>
      </c>
      <c r="H67" s="126">
        <f>Deductions!E69</f>
        <v>0</v>
      </c>
      <c r="I67" s="126">
        <f>Deductions!F69</f>
        <v>0</v>
      </c>
    </row>
    <row r="68" spans="5:9" x14ac:dyDescent="0.2">
      <c r="E68" s="185"/>
      <c r="F68">
        <f>Deductions!B70</f>
        <v>0</v>
      </c>
      <c r="G68" s="126">
        <f>Deductions!D70</f>
        <v>0</v>
      </c>
      <c r="H68" s="126">
        <f>Deductions!E70</f>
        <v>0</v>
      </c>
      <c r="I68" s="126">
        <f>Deductions!F70</f>
        <v>0</v>
      </c>
    </row>
    <row r="69" spans="5:9" x14ac:dyDescent="0.2">
      <c r="E69" s="185"/>
      <c r="F69">
        <f>Deductions!B71</f>
        <v>0</v>
      </c>
      <c r="G69" s="126">
        <f>Deductions!D71</f>
        <v>0</v>
      </c>
      <c r="H69" s="126">
        <f>Deductions!E71</f>
        <v>0</v>
      </c>
      <c r="I69" s="126">
        <f>Deductions!F71</f>
        <v>0</v>
      </c>
    </row>
    <row r="70" spans="5:9" ht="13.5" thickBot="1" x14ac:dyDescent="0.25">
      <c r="E70" s="185"/>
      <c r="F70" t="str">
        <f>Deductions!A72</f>
        <v>TOTAL</v>
      </c>
      <c r="G70" s="187">
        <f>Deductions!D72</f>
        <v>0</v>
      </c>
      <c r="H70" s="187">
        <f>Deductions!E72</f>
        <v>0</v>
      </c>
      <c r="I70" s="187">
        <f>Deductions!F72</f>
        <v>0</v>
      </c>
    </row>
    <row r="71" spans="5:9" ht="13.5" thickTop="1" x14ac:dyDescent="0.2">
      <c r="E71" s="185"/>
    </row>
    <row r="72" spans="5:9" x14ac:dyDescent="0.2">
      <c r="E72" s="185"/>
    </row>
    <row r="73" spans="5:9" x14ac:dyDescent="0.2">
      <c r="E73" s="185"/>
    </row>
    <row r="74" spans="5:9" x14ac:dyDescent="0.2">
      <c r="E74" s="185"/>
    </row>
    <row r="75" spans="5:9" x14ac:dyDescent="0.2">
      <c r="E75" s="185"/>
    </row>
    <row r="76" spans="5:9" x14ac:dyDescent="0.2">
      <c r="E76" s="185"/>
    </row>
    <row r="77" spans="5:9" x14ac:dyDescent="0.2">
      <c r="E77" s="185"/>
    </row>
    <row r="78" spans="5:9" x14ac:dyDescent="0.2">
      <c r="E78" s="185"/>
    </row>
  </sheetData>
  <sheetProtection sheet="1" objects="1" scenarios="1"/>
  <mergeCells count="3">
    <mergeCell ref="A1:I1"/>
    <mergeCell ref="A2:D2"/>
    <mergeCell ref="A3:I3"/>
  </mergeCells>
  <pageMargins left="0" right="0" top="0" bottom="0" header="0" footer="0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49"/>
  <sheetViews>
    <sheetView showGridLines="0" zoomScale="90" zoomScaleNormal="90" workbookViewId="0">
      <selection activeCell="W34" sqref="W34"/>
    </sheetView>
  </sheetViews>
  <sheetFormatPr defaultRowHeight="22.5" customHeight="1" x14ac:dyDescent="0.2"/>
  <cols>
    <col min="1" max="1" width="1" style="100" customWidth="1"/>
    <col min="2" max="2" width="4.7109375" style="6" customWidth="1"/>
    <col min="3" max="3" width="5" style="6" customWidth="1"/>
    <col min="4" max="4" width="30.28515625" style="6" customWidth="1"/>
    <col min="5" max="5" width="2.7109375" style="30" customWidth="1"/>
    <col min="6" max="6" width="1.28515625" style="30" customWidth="1"/>
    <col min="7" max="7" width="2.7109375" style="30" customWidth="1"/>
    <col min="8" max="8" width="1.28515625" style="30" customWidth="1"/>
    <col min="9" max="9" width="2.7109375" style="30" customWidth="1"/>
    <col min="10" max="10" width="1.5703125" style="30" customWidth="1"/>
    <col min="11" max="11" width="2.7109375" style="31" customWidth="1"/>
    <col min="12" max="12" width="1.28515625" style="30" customWidth="1"/>
    <col min="13" max="13" width="2.7109375" style="31" customWidth="1"/>
    <col min="14" max="14" width="1.28515625" style="30" customWidth="1"/>
    <col min="15" max="15" width="2.7109375" style="30" customWidth="1"/>
    <col min="16" max="16" width="7" style="6" customWidth="1"/>
    <col min="17" max="17" width="21.85546875" style="6" customWidth="1"/>
    <col min="18" max="20" width="21.5703125" style="6" customWidth="1"/>
    <col min="21" max="21" width="50.7109375" style="6" customWidth="1"/>
    <col min="22" max="22" width="5.140625" style="6" customWidth="1"/>
    <col min="23" max="25" width="21.5703125" style="6" customWidth="1"/>
    <col min="26" max="26" width="4.7109375" style="10" customWidth="1"/>
    <col min="27" max="16384" width="9.140625" style="6"/>
  </cols>
  <sheetData>
    <row r="1" spans="2:47" s="41" customFormat="1" ht="22.5" customHeight="1" x14ac:dyDescent="0.3">
      <c r="B1" s="32"/>
      <c r="C1" s="33"/>
      <c r="D1" s="249" t="s">
        <v>76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91">
        <f>'DFC 12'!Q1:S1</f>
        <v>0</v>
      </c>
      <c r="R1" s="291"/>
      <c r="S1" s="291"/>
      <c r="T1" s="34" t="s">
        <v>68</v>
      </c>
      <c r="U1" s="35"/>
      <c r="V1" s="244" t="s">
        <v>84</v>
      </c>
      <c r="W1" s="244"/>
      <c r="X1" s="292">
        <f>'DFC 12'!X1:Z1</f>
        <v>0</v>
      </c>
      <c r="Y1" s="293"/>
      <c r="Z1" s="293"/>
    </row>
    <row r="2" spans="2:47" s="41" customFormat="1" ht="22.5" customHeight="1" x14ac:dyDescent="0.3">
      <c r="B2" s="37"/>
      <c r="C2" s="37"/>
      <c r="D2" s="38"/>
      <c r="E2" s="39"/>
      <c r="F2" s="39"/>
      <c r="G2" s="39"/>
      <c r="H2" s="39"/>
      <c r="I2" s="39"/>
      <c r="J2" s="39"/>
      <c r="K2" s="40"/>
      <c r="L2" s="39"/>
      <c r="M2" s="40"/>
      <c r="N2" s="39"/>
      <c r="O2" s="39"/>
      <c r="P2" s="38"/>
      <c r="U2" s="85"/>
      <c r="V2" s="195" t="s">
        <v>85</v>
      </c>
      <c r="W2" s="291">
        <f>'DFC 12'!W2:Z2</f>
        <v>0</v>
      </c>
      <c r="X2" s="291"/>
      <c r="Y2" s="291"/>
      <c r="Z2" s="291"/>
    </row>
    <row r="3" spans="2:47" s="41" customFormat="1" ht="22.5" customHeight="1" x14ac:dyDescent="0.2">
      <c r="B3" s="42"/>
      <c r="C3" s="42"/>
      <c r="D3" s="38"/>
      <c r="E3" s="39"/>
      <c r="F3" s="39"/>
      <c r="G3" s="39"/>
      <c r="H3" s="39"/>
      <c r="I3" s="39"/>
      <c r="J3" s="39"/>
      <c r="K3" s="40"/>
      <c r="L3" s="39"/>
      <c r="M3" s="40"/>
      <c r="N3" s="39"/>
      <c r="O3" s="39"/>
      <c r="P3" s="38"/>
      <c r="Z3" s="36"/>
      <c r="AQ3" s="207"/>
      <c r="AR3" s="33"/>
      <c r="AS3" s="33"/>
      <c r="AT3" s="33"/>
      <c r="AU3" s="33"/>
    </row>
    <row r="4" spans="2:47" s="41" customFormat="1" ht="22.5" customHeight="1" x14ac:dyDescent="0.3">
      <c r="B4" s="42"/>
      <c r="C4" s="42"/>
      <c r="E4" s="43"/>
      <c r="F4" s="43"/>
      <c r="G4" s="255" t="s">
        <v>121</v>
      </c>
      <c r="H4" s="255"/>
      <c r="I4" s="255"/>
      <c r="J4" s="255"/>
      <c r="K4" s="255"/>
      <c r="L4" s="255"/>
      <c r="M4" s="255"/>
      <c r="N4" s="255"/>
      <c r="O4" s="255"/>
      <c r="P4" s="206">
        <f>'DFC 12'!P4</f>
        <v>0</v>
      </c>
      <c r="Q4" s="44"/>
      <c r="R4" s="44"/>
      <c r="S4" s="44"/>
      <c r="T4" s="44"/>
      <c r="U4" s="44"/>
      <c r="V4" s="291">
        <f>'DFC 12'!V4:X4</f>
        <v>0</v>
      </c>
      <c r="W4" s="291"/>
      <c r="X4" s="291"/>
      <c r="Y4" s="243" t="s">
        <v>71</v>
      </c>
      <c r="Z4" s="243"/>
    </row>
    <row r="5" spans="2:47" s="41" customFormat="1" ht="22.5" customHeight="1" thickBot="1" x14ac:dyDescent="0.25">
      <c r="B5" s="45"/>
      <c r="C5" s="45"/>
      <c r="D5" s="46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6"/>
      <c r="Q5" s="49"/>
      <c r="R5" s="49"/>
      <c r="S5" s="49"/>
      <c r="T5" s="49"/>
      <c r="U5" s="49"/>
      <c r="V5" s="49"/>
      <c r="W5" s="50"/>
      <c r="X5" s="49"/>
      <c r="Y5" s="49"/>
      <c r="Z5" s="51"/>
    </row>
    <row r="6" spans="2:47" s="41" customFormat="1" ht="22.5" customHeight="1" thickTop="1" thickBot="1" x14ac:dyDescent="0.25">
      <c r="B6" s="52"/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3" t="s">
        <v>35</v>
      </c>
      <c r="R6" s="54" t="s">
        <v>36</v>
      </c>
      <c r="S6" s="53" t="s">
        <v>37</v>
      </c>
      <c r="T6" s="53" t="s">
        <v>38</v>
      </c>
      <c r="U6" s="55"/>
      <c r="V6" s="87"/>
      <c r="W6" s="53" t="s">
        <v>36</v>
      </c>
      <c r="X6" s="53" t="s">
        <v>37</v>
      </c>
      <c r="Y6" s="56" t="s">
        <v>38</v>
      </c>
      <c r="Z6" s="57"/>
    </row>
    <row r="7" spans="2:47" s="41" customFormat="1" ht="22.5" customHeight="1" thickTop="1" x14ac:dyDescent="0.3">
      <c r="B7" s="58">
        <v>1</v>
      </c>
      <c r="C7" s="253" t="s">
        <v>0</v>
      </c>
      <c r="D7" s="254"/>
      <c r="E7" s="60"/>
      <c r="F7" s="60"/>
      <c r="G7" s="60"/>
      <c r="H7" s="60"/>
      <c r="I7" s="60"/>
      <c r="J7" s="60"/>
      <c r="K7" s="61"/>
      <c r="L7" s="60"/>
      <c r="M7" s="61"/>
      <c r="N7" s="60"/>
      <c r="O7" s="60"/>
      <c r="P7" s="62"/>
      <c r="Q7" s="196"/>
      <c r="R7" s="197"/>
      <c r="S7" s="197"/>
      <c r="T7" s="197"/>
      <c r="U7" s="194" t="s">
        <v>66</v>
      </c>
      <c r="V7" s="88"/>
      <c r="W7" s="197"/>
      <c r="X7" s="197"/>
      <c r="Y7" s="205"/>
      <c r="Z7" s="63">
        <v>1</v>
      </c>
    </row>
    <row r="8" spans="2:47" s="41" customFormat="1" ht="22.5" customHeight="1" x14ac:dyDescent="0.3">
      <c r="B8" s="64">
        <v>2</v>
      </c>
      <c r="C8" s="246" t="s">
        <v>1</v>
      </c>
      <c r="D8" s="247"/>
      <c r="E8" s="65"/>
      <c r="F8" s="65"/>
      <c r="G8" s="65"/>
      <c r="H8" s="65"/>
      <c r="I8" s="65"/>
      <c r="J8" s="65"/>
      <c r="K8" s="66"/>
      <c r="L8" s="65"/>
      <c r="M8" s="66"/>
      <c r="N8" s="65"/>
      <c r="O8" s="65"/>
      <c r="P8" s="67" t="s">
        <v>18</v>
      </c>
      <c r="Q8" s="177"/>
      <c r="R8" s="178"/>
      <c r="S8" s="178"/>
      <c r="T8" s="178"/>
      <c r="U8" s="193" t="s">
        <v>65</v>
      </c>
      <c r="V8" s="89"/>
      <c r="W8" s="178"/>
      <c r="X8" s="178"/>
      <c r="Y8" s="178"/>
      <c r="Z8" s="68">
        <v>2</v>
      </c>
    </row>
    <row r="9" spans="2:47" s="41" customFormat="1" ht="22.5" customHeight="1" x14ac:dyDescent="0.3">
      <c r="B9" s="64">
        <v>3</v>
      </c>
      <c r="C9" s="246" t="s">
        <v>2</v>
      </c>
      <c r="D9" s="247"/>
      <c r="E9" s="65"/>
      <c r="F9" s="65"/>
      <c r="G9" s="65"/>
      <c r="H9" s="65"/>
      <c r="I9" s="65"/>
      <c r="J9" s="65"/>
      <c r="K9" s="66"/>
      <c r="L9" s="65"/>
      <c r="M9" s="66"/>
      <c r="N9" s="65"/>
      <c r="O9" s="65"/>
      <c r="P9" s="67" t="s">
        <v>18</v>
      </c>
      <c r="Q9" s="177"/>
      <c r="R9" s="178"/>
      <c r="S9" s="178"/>
      <c r="T9" s="178"/>
      <c r="U9" s="193" t="s">
        <v>41</v>
      </c>
      <c r="V9" s="89"/>
      <c r="W9" s="178"/>
      <c r="X9" s="178"/>
      <c r="Y9" s="178"/>
      <c r="Z9" s="68">
        <v>3</v>
      </c>
    </row>
    <row r="10" spans="2:47" s="41" customFormat="1" ht="22.5" customHeight="1" x14ac:dyDescent="0.3">
      <c r="B10" s="64">
        <v>4</v>
      </c>
      <c r="C10" s="246" t="s">
        <v>3</v>
      </c>
      <c r="D10" s="247"/>
      <c r="E10" s="65"/>
      <c r="F10" s="65"/>
      <c r="G10" s="65"/>
      <c r="H10" s="65"/>
      <c r="I10" s="65"/>
      <c r="J10" s="65"/>
      <c r="K10" s="66"/>
      <c r="L10" s="65"/>
      <c r="M10" s="66"/>
      <c r="N10" s="65"/>
      <c r="O10" s="65"/>
      <c r="P10" s="67" t="s">
        <v>18</v>
      </c>
      <c r="Q10" s="177"/>
      <c r="R10" s="178"/>
      <c r="S10" s="178"/>
      <c r="T10" s="178"/>
      <c r="U10" s="193" t="s">
        <v>64</v>
      </c>
      <c r="V10" s="89"/>
      <c r="W10" s="178"/>
      <c r="X10" s="178"/>
      <c r="Y10" s="178"/>
      <c r="Z10" s="68">
        <v>4</v>
      </c>
    </row>
    <row r="11" spans="2:47" s="41" customFormat="1" ht="22.5" customHeight="1" x14ac:dyDescent="0.3">
      <c r="B11" s="64">
        <v>5</v>
      </c>
      <c r="C11" s="246" t="s">
        <v>4</v>
      </c>
      <c r="D11" s="290"/>
      <c r="E11" s="65"/>
      <c r="F11" s="65"/>
      <c r="G11" s="65"/>
      <c r="H11" s="65"/>
      <c r="I11" s="65"/>
      <c r="J11" s="65"/>
      <c r="K11" s="66"/>
      <c r="L11" s="65"/>
      <c r="M11" s="66"/>
      <c r="N11" s="65"/>
      <c r="O11" s="65"/>
      <c r="P11" s="67" t="s">
        <v>18</v>
      </c>
      <c r="Q11" s="177"/>
      <c r="R11" s="178"/>
      <c r="S11" s="178"/>
      <c r="T11" s="178"/>
      <c r="U11" s="193" t="s">
        <v>42</v>
      </c>
      <c r="V11" s="89"/>
      <c r="W11" s="178"/>
      <c r="X11" s="178"/>
      <c r="Y11" s="178"/>
      <c r="Z11" s="68">
        <v>5</v>
      </c>
    </row>
    <row r="12" spans="2:47" s="41" customFormat="1" ht="22.5" customHeight="1" x14ac:dyDescent="0.3">
      <c r="B12" s="64">
        <v>6</v>
      </c>
      <c r="C12" s="246" t="s">
        <v>5</v>
      </c>
      <c r="D12" s="290"/>
      <c r="E12" s="65"/>
      <c r="F12" s="65"/>
      <c r="G12" s="65"/>
      <c r="H12" s="65"/>
      <c r="I12" s="65"/>
      <c r="J12" s="65"/>
      <c r="K12" s="66"/>
      <c r="L12" s="65"/>
      <c r="M12" s="66"/>
      <c r="N12" s="65"/>
      <c r="O12" s="65"/>
      <c r="P12" s="67" t="s">
        <v>18</v>
      </c>
      <c r="Q12" s="177"/>
      <c r="R12" s="178"/>
      <c r="S12" s="178"/>
      <c r="T12" s="178"/>
      <c r="U12" s="193" t="s">
        <v>43</v>
      </c>
      <c r="V12" s="89"/>
      <c r="W12" s="178"/>
      <c r="X12" s="178"/>
      <c r="Y12" s="178"/>
      <c r="Z12" s="68">
        <v>6</v>
      </c>
    </row>
    <row r="13" spans="2:47" s="41" customFormat="1" ht="22.5" customHeight="1" x14ac:dyDescent="0.3">
      <c r="B13" s="64">
        <v>7</v>
      </c>
      <c r="C13" s="246" t="s">
        <v>6</v>
      </c>
      <c r="D13" s="247"/>
      <c r="E13" s="65"/>
      <c r="F13" s="65"/>
      <c r="G13" s="65"/>
      <c r="H13" s="65"/>
      <c r="I13" s="65"/>
      <c r="J13" s="65"/>
      <c r="K13" s="66"/>
      <c r="L13" s="65"/>
      <c r="M13" s="66"/>
      <c r="N13" s="65"/>
      <c r="O13" s="65"/>
      <c r="P13" s="67" t="s">
        <v>18</v>
      </c>
      <c r="Q13" s="177"/>
      <c r="R13" s="178"/>
      <c r="S13" s="178"/>
      <c r="T13" s="178"/>
      <c r="U13" s="193" t="s">
        <v>70</v>
      </c>
      <c r="V13" s="89"/>
      <c r="W13" s="178"/>
      <c r="X13" s="178"/>
      <c r="Y13" s="178"/>
      <c r="Z13" s="68">
        <v>7</v>
      </c>
    </row>
    <row r="14" spans="2:47" s="41" customFormat="1" ht="22.5" customHeight="1" x14ac:dyDescent="0.3">
      <c r="B14" s="64">
        <v>8</v>
      </c>
      <c r="C14" s="246" t="s">
        <v>7</v>
      </c>
      <c r="D14" s="247"/>
      <c r="E14" s="65"/>
      <c r="F14" s="65"/>
      <c r="G14" s="65"/>
      <c r="H14" s="65"/>
      <c r="I14" s="65"/>
      <c r="J14" s="65"/>
      <c r="K14" s="66"/>
      <c r="L14" s="65"/>
      <c r="M14" s="66"/>
      <c r="N14" s="65"/>
      <c r="O14" s="65"/>
      <c r="P14" s="67" t="s">
        <v>18</v>
      </c>
      <c r="Q14" s="177"/>
      <c r="R14" s="178"/>
      <c r="S14" s="178"/>
      <c r="T14" s="178"/>
      <c r="U14" s="193" t="s">
        <v>63</v>
      </c>
      <c r="V14" s="89"/>
      <c r="W14" s="178"/>
      <c r="X14" s="178"/>
      <c r="Y14" s="178"/>
      <c r="Z14" s="68">
        <v>8</v>
      </c>
    </row>
    <row r="15" spans="2:47" s="41" customFormat="1" ht="22.5" customHeight="1" x14ac:dyDescent="0.3">
      <c r="B15" s="64">
        <v>9</v>
      </c>
      <c r="C15" s="246" t="s">
        <v>8</v>
      </c>
      <c r="D15" s="247"/>
      <c r="E15" s="65"/>
      <c r="F15" s="65"/>
      <c r="G15" s="65"/>
      <c r="H15" s="65"/>
      <c r="I15" s="65"/>
      <c r="J15" s="65"/>
      <c r="K15" s="66"/>
      <c r="L15" s="65"/>
      <c r="M15" s="66"/>
      <c r="N15" s="65"/>
      <c r="O15" s="65"/>
      <c r="P15" s="67" t="s">
        <v>18</v>
      </c>
      <c r="Q15" s="177"/>
      <c r="R15" s="178"/>
      <c r="S15" s="178"/>
      <c r="T15" s="178"/>
      <c r="U15" s="193" t="s">
        <v>44</v>
      </c>
      <c r="V15" s="89"/>
      <c r="W15" s="178"/>
      <c r="X15" s="178"/>
      <c r="Y15" s="178"/>
      <c r="Z15" s="68">
        <v>9</v>
      </c>
    </row>
    <row r="16" spans="2:47" s="41" customFormat="1" ht="22.5" customHeight="1" x14ac:dyDescent="0.3">
      <c r="B16" s="64">
        <v>10</v>
      </c>
      <c r="C16" s="246" t="s">
        <v>9</v>
      </c>
      <c r="D16" s="247"/>
      <c r="E16" s="65"/>
      <c r="F16" s="65"/>
      <c r="G16" s="65"/>
      <c r="H16" s="65"/>
      <c r="I16" s="65"/>
      <c r="J16" s="65"/>
      <c r="K16" s="66"/>
      <c r="L16" s="65"/>
      <c r="M16" s="66"/>
      <c r="N16" s="65"/>
      <c r="O16" s="65"/>
      <c r="P16" s="67" t="s">
        <v>18</v>
      </c>
      <c r="Q16" s="177"/>
      <c r="R16" s="178"/>
      <c r="S16" s="178"/>
      <c r="T16" s="178"/>
      <c r="U16" s="193" t="s">
        <v>45</v>
      </c>
      <c r="V16" s="89"/>
      <c r="W16" s="178"/>
      <c r="X16" s="178"/>
      <c r="Y16" s="178"/>
      <c r="Z16" s="68">
        <v>10</v>
      </c>
    </row>
    <row r="17" spans="2:26" s="41" customFormat="1" ht="22.5" customHeight="1" x14ac:dyDescent="0.3">
      <c r="B17" s="64">
        <v>11</v>
      </c>
      <c r="C17" s="246" t="s">
        <v>9</v>
      </c>
      <c r="D17" s="247"/>
      <c r="E17" s="65"/>
      <c r="F17" s="65"/>
      <c r="G17" s="65"/>
      <c r="H17" s="65"/>
      <c r="I17" s="65"/>
      <c r="J17" s="65"/>
      <c r="K17" s="66"/>
      <c r="L17" s="65"/>
      <c r="M17" s="66"/>
      <c r="N17" s="65"/>
      <c r="O17" s="65"/>
      <c r="P17" s="67" t="s">
        <v>18</v>
      </c>
      <c r="Q17" s="177"/>
      <c r="R17" s="178"/>
      <c r="S17" s="178"/>
      <c r="T17" s="178"/>
      <c r="U17" s="193" t="s">
        <v>60</v>
      </c>
      <c r="V17" s="89"/>
      <c r="W17" s="178"/>
      <c r="X17" s="178"/>
      <c r="Y17" s="178"/>
      <c r="Z17" s="68">
        <v>11</v>
      </c>
    </row>
    <row r="18" spans="2:26" s="41" customFormat="1" ht="22.5" customHeight="1" x14ac:dyDescent="0.3">
      <c r="B18" s="64">
        <v>12</v>
      </c>
      <c r="C18" s="246" t="s">
        <v>9</v>
      </c>
      <c r="D18" s="247"/>
      <c r="E18" s="65"/>
      <c r="F18" s="65"/>
      <c r="G18" s="65"/>
      <c r="H18" s="65"/>
      <c r="I18" s="65"/>
      <c r="J18" s="65"/>
      <c r="K18" s="66"/>
      <c r="L18" s="65"/>
      <c r="M18" s="66"/>
      <c r="N18" s="65"/>
      <c r="O18" s="65"/>
      <c r="P18" s="67" t="s">
        <v>18</v>
      </c>
      <c r="Q18" s="177"/>
      <c r="R18" s="178"/>
      <c r="S18" s="178"/>
      <c r="T18" s="178"/>
      <c r="U18" s="193" t="s">
        <v>61</v>
      </c>
      <c r="V18" s="89"/>
      <c r="W18" s="178"/>
      <c r="X18" s="178"/>
      <c r="Y18" s="178"/>
      <c r="Z18" s="68">
        <v>12</v>
      </c>
    </row>
    <row r="19" spans="2:26" s="41" customFormat="1" ht="22.5" customHeight="1" x14ac:dyDescent="0.3">
      <c r="B19" s="64">
        <v>13</v>
      </c>
      <c r="C19" s="246" t="s">
        <v>9</v>
      </c>
      <c r="D19" s="247"/>
      <c r="E19" s="65"/>
      <c r="F19" s="65"/>
      <c r="G19" s="65"/>
      <c r="H19" s="65"/>
      <c r="I19" s="65"/>
      <c r="J19" s="65"/>
      <c r="K19" s="66"/>
      <c r="L19" s="65"/>
      <c r="M19" s="66"/>
      <c r="N19" s="65"/>
      <c r="O19" s="65"/>
      <c r="P19" s="67" t="s">
        <v>18</v>
      </c>
      <c r="Q19" s="177"/>
      <c r="R19" s="178"/>
      <c r="S19" s="178"/>
      <c r="T19" s="178"/>
      <c r="U19" s="193" t="s">
        <v>62</v>
      </c>
      <c r="V19" s="89"/>
      <c r="W19" s="178"/>
      <c r="X19" s="178"/>
      <c r="Y19" s="178"/>
      <c r="Z19" s="68">
        <v>13</v>
      </c>
    </row>
    <row r="20" spans="2:26" s="41" customFormat="1" ht="22.5" customHeight="1" x14ac:dyDescent="0.3">
      <c r="B20" s="64">
        <v>14</v>
      </c>
      <c r="C20" s="246" t="s">
        <v>10</v>
      </c>
      <c r="D20" s="247"/>
      <c r="E20" s="65"/>
      <c r="F20" s="65"/>
      <c r="G20" s="65"/>
      <c r="H20" s="65"/>
      <c r="I20" s="65"/>
      <c r="J20" s="65"/>
      <c r="K20" s="66"/>
      <c r="L20" s="65"/>
      <c r="M20" s="66"/>
      <c r="N20" s="65"/>
      <c r="O20" s="65"/>
      <c r="P20" s="67" t="s">
        <v>18</v>
      </c>
      <c r="Q20" s="177"/>
      <c r="R20" s="178"/>
      <c r="S20" s="178"/>
      <c r="T20" s="178"/>
      <c r="U20" s="193" t="s">
        <v>78</v>
      </c>
      <c r="V20" s="89"/>
      <c r="W20" s="178"/>
      <c r="X20" s="178"/>
      <c r="Y20" s="178"/>
      <c r="Z20" s="68">
        <v>14</v>
      </c>
    </row>
    <row r="21" spans="2:26" s="41" customFormat="1" ht="22.5" customHeight="1" x14ac:dyDescent="0.3">
      <c r="B21" s="64">
        <v>15</v>
      </c>
      <c r="C21" s="246" t="s">
        <v>9</v>
      </c>
      <c r="D21" s="247"/>
      <c r="E21" s="65"/>
      <c r="F21" s="65"/>
      <c r="G21" s="65"/>
      <c r="H21" s="65"/>
      <c r="I21" s="65"/>
      <c r="J21" s="65"/>
      <c r="K21" s="66"/>
      <c r="L21" s="65"/>
      <c r="M21" s="66"/>
      <c r="N21" s="65"/>
      <c r="O21" s="65"/>
      <c r="P21" s="67" t="s">
        <v>18</v>
      </c>
      <c r="Q21" s="177"/>
      <c r="R21" s="178"/>
      <c r="S21" s="178"/>
      <c r="T21" s="178"/>
      <c r="U21" s="193" t="s">
        <v>46</v>
      </c>
      <c r="V21" s="89"/>
      <c r="W21" s="178"/>
      <c r="X21" s="178"/>
      <c r="Y21" s="178"/>
      <c r="Z21" s="68">
        <v>15</v>
      </c>
    </row>
    <row r="22" spans="2:26" s="41" customFormat="1" ht="22.5" customHeight="1" x14ac:dyDescent="0.3">
      <c r="B22" s="64">
        <v>16</v>
      </c>
      <c r="C22" s="246" t="s">
        <v>9</v>
      </c>
      <c r="D22" s="247"/>
      <c r="E22" s="65"/>
      <c r="F22" s="65"/>
      <c r="G22" s="65"/>
      <c r="H22" s="65"/>
      <c r="I22" s="65"/>
      <c r="J22" s="65"/>
      <c r="K22" s="66"/>
      <c r="L22" s="65"/>
      <c r="M22" s="66"/>
      <c r="N22" s="65"/>
      <c r="O22" s="65"/>
      <c r="P22" s="67" t="s">
        <v>18</v>
      </c>
      <c r="Q22" s="177"/>
      <c r="R22" s="178"/>
      <c r="S22" s="178"/>
      <c r="T22" s="178"/>
      <c r="U22" s="208" t="s">
        <v>142</v>
      </c>
      <c r="V22" s="89"/>
      <c r="W22" s="178"/>
      <c r="X22" s="178"/>
      <c r="Y22" s="178"/>
      <c r="Z22" s="68">
        <v>16</v>
      </c>
    </row>
    <row r="23" spans="2:26" s="41" customFormat="1" ht="22.5" customHeight="1" x14ac:dyDescent="0.3">
      <c r="B23" s="64">
        <v>17</v>
      </c>
      <c r="C23" s="246" t="s">
        <v>9</v>
      </c>
      <c r="D23" s="247"/>
      <c r="E23" s="65"/>
      <c r="F23" s="65"/>
      <c r="G23" s="65"/>
      <c r="H23" s="65"/>
      <c r="I23" s="65"/>
      <c r="J23" s="65"/>
      <c r="K23" s="66"/>
      <c r="L23" s="65"/>
      <c r="M23" s="66"/>
      <c r="N23" s="65"/>
      <c r="O23" s="65"/>
      <c r="P23" s="67" t="s">
        <v>18</v>
      </c>
      <c r="Q23" s="177"/>
      <c r="R23" s="178"/>
      <c r="S23" s="178"/>
      <c r="T23" s="178"/>
      <c r="U23" s="69" t="s">
        <v>47</v>
      </c>
      <c r="V23" s="89"/>
      <c r="W23" s="178"/>
      <c r="X23" s="178"/>
      <c r="Y23" s="178"/>
      <c r="Z23" s="68">
        <v>17</v>
      </c>
    </row>
    <row r="24" spans="2:26" s="41" customFormat="1" ht="22.5" customHeight="1" x14ac:dyDescent="0.3">
      <c r="B24" s="64">
        <v>18</v>
      </c>
      <c r="C24" s="246" t="s">
        <v>9</v>
      </c>
      <c r="D24" s="247"/>
      <c r="E24" s="65"/>
      <c r="F24" s="65"/>
      <c r="G24" s="65"/>
      <c r="H24" s="65"/>
      <c r="I24" s="65"/>
      <c r="J24" s="65"/>
      <c r="K24" s="66"/>
      <c r="L24" s="65"/>
      <c r="M24" s="66"/>
      <c r="N24" s="65"/>
      <c r="O24" s="65"/>
      <c r="P24" s="67" t="s">
        <v>18</v>
      </c>
      <c r="Q24" s="177"/>
      <c r="R24" s="178"/>
      <c r="S24" s="178"/>
      <c r="T24" s="178"/>
      <c r="U24" s="193" t="s">
        <v>48</v>
      </c>
      <c r="V24" s="89"/>
      <c r="W24" s="178"/>
      <c r="X24" s="178"/>
      <c r="Y24" s="178"/>
      <c r="Z24" s="68">
        <v>18</v>
      </c>
    </row>
    <row r="25" spans="2:26" s="41" customFormat="1" ht="22.5" customHeight="1" thickBot="1" x14ac:dyDescent="0.35">
      <c r="B25" s="64">
        <v>19</v>
      </c>
      <c r="C25" s="246" t="s">
        <v>9</v>
      </c>
      <c r="D25" s="247"/>
      <c r="E25" s="65"/>
      <c r="F25" s="65"/>
      <c r="G25" s="65"/>
      <c r="H25" s="65"/>
      <c r="I25" s="65"/>
      <c r="J25" s="65"/>
      <c r="K25" s="66"/>
      <c r="L25" s="65"/>
      <c r="M25" s="66"/>
      <c r="N25" s="65"/>
      <c r="O25" s="65"/>
      <c r="P25" s="67" t="s">
        <v>18</v>
      </c>
      <c r="Q25" s="180"/>
      <c r="R25" s="181"/>
      <c r="S25" s="181"/>
      <c r="T25" s="181"/>
      <c r="U25" s="193" t="s">
        <v>49</v>
      </c>
      <c r="V25" s="89"/>
      <c r="W25" s="178"/>
      <c r="X25" s="178"/>
      <c r="Y25" s="178"/>
      <c r="Z25" s="68">
        <v>19</v>
      </c>
    </row>
    <row r="26" spans="2:26" s="41" customFormat="1" ht="22.5" customHeight="1" x14ac:dyDescent="0.3">
      <c r="B26" s="64">
        <v>20</v>
      </c>
      <c r="C26" s="256" t="s">
        <v>11</v>
      </c>
      <c r="D26" s="257"/>
      <c r="E26" s="65"/>
      <c r="F26" s="65"/>
      <c r="G26" s="65"/>
      <c r="H26" s="65"/>
      <c r="I26" s="65"/>
      <c r="J26" s="65"/>
      <c r="K26" s="66"/>
      <c r="L26" s="65"/>
      <c r="M26" s="66"/>
      <c r="N26" s="65"/>
      <c r="O26" s="65"/>
      <c r="P26" s="67"/>
      <c r="Q26" s="198" t="str">
        <f>IF(SUM(Q8:Q25)=0," ",(SUM(Q8:Q25)))</f>
        <v xml:space="preserve"> </v>
      </c>
      <c r="R26" s="197" t="str">
        <f>IF(SUM(R8:R25)=0," ",(SUM(R8:R25)))</f>
        <v xml:space="preserve"> </v>
      </c>
      <c r="S26" s="197" t="str">
        <f>IF(SUM(S8:S25)=0," ",(SUM(S8:S25)))</f>
        <v xml:space="preserve"> </v>
      </c>
      <c r="T26" s="197" t="str">
        <f>IF(SUM(T8:T25)=0," ",(SUM(T8:T25)))</f>
        <v xml:space="preserve"> </v>
      </c>
      <c r="U26" s="193" t="s">
        <v>50</v>
      </c>
      <c r="V26" s="89"/>
      <c r="W26" s="178"/>
      <c r="X26" s="178"/>
      <c r="Y26" s="178"/>
      <c r="Z26" s="68">
        <v>20</v>
      </c>
    </row>
    <row r="27" spans="2:26" s="41" customFormat="1" ht="22.5" customHeight="1" thickBot="1" x14ac:dyDescent="0.35">
      <c r="B27" s="64">
        <v>21</v>
      </c>
      <c r="C27" s="258" t="s">
        <v>12</v>
      </c>
      <c r="D27" s="259"/>
      <c r="E27" s="65"/>
      <c r="F27" s="65"/>
      <c r="G27" s="65"/>
      <c r="H27" s="65"/>
      <c r="I27" s="65"/>
      <c r="J27" s="65"/>
      <c r="K27" s="66"/>
      <c r="L27" s="65"/>
      <c r="M27" s="66"/>
      <c r="N27" s="65"/>
      <c r="O27" s="65"/>
      <c r="P27" s="67" t="s">
        <v>25</v>
      </c>
      <c r="Q27" s="180"/>
      <c r="R27" s="181"/>
      <c r="S27" s="181"/>
      <c r="T27" s="181"/>
      <c r="U27" s="208"/>
      <c r="V27" s="89"/>
      <c r="W27" s="181"/>
      <c r="X27" s="181"/>
      <c r="Y27" s="181"/>
      <c r="Z27" s="68">
        <v>21</v>
      </c>
    </row>
    <row r="28" spans="2:26" s="41" customFormat="1" ht="22.5" customHeight="1" thickBot="1" x14ac:dyDescent="0.35">
      <c r="B28" s="64">
        <v>22</v>
      </c>
      <c r="C28" s="256" t="s">
        <v>13</v>
      </c>
      <c r="D28" s="257"/>
      <c r="E28" s="65"/>
      <c r="F28" s="65"/>
      <c r="G28" s="65"/>
      <c r="H28" s="65"/>
      <c r="I28" s="65"/>
      <c r="J28" s="65"/>
      <c r="K28" s="66"/>
      <c r="L28" s="65"/>
      <c r="M28" s="66"/>
      <c r="N28" s="65"/>
      <c r="O28" s="65"/>
      <c r="P28" s="67"/>
      <c r="Q28" s="199"/>
      <c r="R28" s="200" t="str">
        <f>IF(SUM(R26:R27)=0," ",(SUM(R26:R27)))</f>
        <v xml:space="preserve"> </v>
      </c>
      <c r="S28" s="200" t="str">
        <f>IF(SUM(S26:S27)=0," ",(SUM(S26:S27)))</f>
        <v xml:space="preserve"> </v>
      </c>
      <c r="T28" s="200" t="str">
        <f>IF(SUM(T26:T27)=0," ",(SUM(T26:T27)))</f>
        <v xml:space="preserve"> </v>
      </c>
      <c r="U28" s="70" t="s">
        <v>51</v>
      </c>
      <c r="V28" s="90"/>
      <c r="W28" s="197" t="str">
        <f>IF(SUM(W7:W27)=0," ",(SUM(W7:W27)))</f>
        <v xml:space="preserve"> </v>
      </c>
      <c r="X28" s="197" t="str">
        <f>IF(SUM(X7:X27)=0," ",(SUM(X7:X27)))</f>
        <v xml:space="preserve"> </v>
      </c>
      <c r="Y28" s="197" t="str">
        <f>IF(SUM(Y7:Y27)=0," ",(SUM(Y7:Y27)))</f>
        <v xml:space="preserve"> </v>
      </c>
      <c r="Z28" s="68">
        <v>22</v>
      </c>
    </row>
    <row r="29" spans="2:26" s="41" customFormat="1" ht="22.5" customHeight="1" x14ac:dyDescent="0.3">
      <c r="B29" s="64">
        <v>23</v>
      </c>
      <c r="C29" s="258" t="s">
        <v>14</v>
      </c>
      <c r="D29" s="259"/>
      <c r="E29" s="65"/>
      <c r="F29" s="65"/>
      <c r="G29" s="65"/>
      <c r="H29" s="65"/>
      <c r="I29" s="65"/>
      <c r="J29" s="65"/>
      <c r="K29" s="66"/>
      <c r="L29" s="65"/>
      <c r="M29" s="66"/>
      <c r="N29" s="65"/>
      <c r="O29" s="65"/>
      <c r="P29" s="67" t="s">
        <v>26</v>
      </c>
      <c r="Q29" s="198">
        <f>'DFC 12'!Q29</f>
        <v>0</v>
      </c>
      <c r="R29" s="197">
        <f>'DFC 12'!R29</f>
        <v>0</v>
      </c>
      <c r="S29" s="197">
        <f>'DFC 12'!S29</f>
        <v>0</v>
      </c>
      <c r="T29" s="197">
        <f>'DFC 12'!T29</f>
        <v>0</v>
      </c>
      <c r="U29" s="193" t="s">
        <v>52</v>
      </c>
      <c r="V29" s="89"/>
      <c r="W29" s="178"/>
      <c r="X29" s="178"/>
      <c r="Y29" s="178"/>
      <c r="Z29" s="68">
        <v>23</v>
      </c>
    </row>
    <row r="30" spans="2:26" s="41" customFormat="1" ht="22.5" customHeight="1" x14ac:dyDescent="0.3">
      <c r="B30" s="64">
        <v>24</v>
      </c>
      <c r="C30" s="258" t="s">
        <v>15</v>
      </c>
      <c r="D30" s="259"/>
      <c r="E30" s="65"/>
      <c r="F30" s="65"/>
      <c r="G30" s="65"/>
      <c r="H30" s="65"/>
      <c r="I30" s="65"/>
      <c r="J30" s="65"/>
      <c r="K30" s="66"/>
      <c r="L30" s="65"/>
      <c r="M30" s="66"/>
      <c r="N30" s="65"/>
      <c r="O30" s="65"/>
      <c r="P30" s="67" t="s">
        <v>26</v>
      </c>
      <c r="Q30" s="177">
        <f>'DFC 12'!Q30</f>
        <v>0</v>
      </c>
      <c r="R30" s="178">
        <f>'DFC 12'!R30</f>
        <v>0</v>
      </c>
      <c r="S30" s="178">
        <f>'DFC 12'!S30</f>
        <v>0</v>
      </c>
      <c r="T30" s="178">
        <f>'DFC 12'!T30</f>
        <v>0</v>
      </c>
      <c r="U30" s="193" t="s">
        <v>53</v>
      </c>
      <c r="V30" s="89"/>
      <c r="W30" s="178"/>
      <c r="X30" s="178"/>
      <c r="Y30" s="178"/>
      <c r="Z30" s="68">
        <v>24</v>
      </c>
    </row>
    <row r="31" spans="2:26" s="41" customFormat="1" ht="22.5" customHeight="1" x14ac:dyDescent="0.3">
      <c r="B31" s="64">
        <v>25</v>
      </c>
      <c r="C31" s="71" t="s">
        <v>16</v>
      </c>
      <c r="D31" s="72"/>
      <c r="E31" s="209"/>
      <c r="F31" s="65" t="s">
        <v>83</v>
      </c>
      <c r="G31" s="209"/>
      <c r="H31" s="65" t="s">
        <v>83</v>
      </c>
      <c r="I31" s="210"/>
      <c r="J31" s="65" t="s">
        <v>39</v>
      </c>
      <c r="K31" s="73">
        <v>9</v>
      </c>
      <c r="L31" s="74" t="s">
        <v>83</v>
      </c>
      <c r="M31" s="73">
        <v>30</v>
      </c>
      <c r="N31" s="74" t="s">
        <v>83</v>
      </c>
      <c r="O31" s="211"/>
      <c r="P31" s="67" t="s">
        <v>27</v>
      </c>
      <c r="Q31" s="177">
        <f>'MV Recap'!C16</f>
        <v>0</v>
      </c>
      <c r="R31" s="178">
        <f>'MV Recap'!D16</f>
        <v>0</v>
      </c>
      <c r="S31" s="178">
        <f>'MV Recap'!F16</f>
        <v>0</v>
      </c>
      <c r="T31" s="178">
        <f>'MV Recap'!H16</f>
        <v>0</v>
      </c>
      <c r="U31" s="193" t="s">
        <v>54</v>
      </c>
      <c r="V31" s="89"/>
      <c r="W31" s="178"/>
      <c r="X31" s="178"/>
      <c r="Y31" s="178"/>
      <c r="Z31" s="68">
        <v>25</v>
      </c>
    </row>
    <row r="32" spans="2:26" s="41" customFormat="1" ht="22.5" customHeight="1" x14ac:dyDescent="0.3">
      <c r="B32" s="64">
        <v>26</v>
      </c>
      <c r="C32" s="71" t="s">
        <v>17</v>
      </c>
      <c r="D32" s="72"/>
      <c r="E32" s="75">
        <v>10</v>
      </c>
      <c r="F32" s="65" t="s">
        <v>83</v>
      </c>
      <c r="G32" s="75">
        <v>1</v>
      </c>
      <c r="H32" s="65" t="s">
        <v>83</v>
      </c>
      <c r="I32" s="212"/>
      <c r="J32" s="65" t="s">
        <v>39</v>
      </c>
      <c r="K32" s="211"/>
      <c r="L32" s="76" t="s">
        <v>83</v>
      </c>
      <c r="M32" s="213"/>
      <c r="N32" s="77" t="s">
        <v>83</v>
      </c>
      <c r="O32" s="214"/>
      <c r="P32" s="67" t="s">
        <v>27</v>
      </c>
      <c r="Q32" s="177">
        <f>'MV Recap'!C35</f>
        <v>0</v>
      </c>
      <c r="R32" s="178">
        <f>'MV Recap'!D35</f>
        <v>0</v>
      </c>
      <c r="S32" s="178">
        <f>'MV Recap'!F35</f>
        <v>0</v>
      </c>
      <c r="T32" s="178">
        <f>'MV Recap'!H35</f>
        <v>0</v>
      </c>
      <c r="U32" s="193" t="s">
        <v>86</v>
      </c>
      <c r="V32" s="89"/>
      <c r="W32" s="178">
        <f>IF(R37&lt;&gt;0,Commissions!E38,0)</f>
        <v>0</v>
      </c>
      <c r="X32" s="178">
        <f>Commissions!F38</f>
        <v>0</v>
      </c>
      <c r="Y32" s="178">
        <f>Commissions!G38</f>
        <v>0</v>
      </c>
      <c r="Z32" s="68">
        <v>26</v>
      </c>
    </row>
    <row r="33" spans="2:30" s="41" customFormat="1" ht="22.5" customHeight="1" x14ac:dyDescent="0.3">
      <c r="B33" s="64">
        <v>27</v>
      </c>
      <c r="C33" s="258" t="s">
        <v>19</v>
      </c>
      <c r="D33" s="259"/>
      <c r="E33" s="70"/>
      <c r="F33" s="65"/>
      <c r="G33" s="70"/>
      <c r="H33" s="65"/>
      <c r="I33" s="70"/>
      <c r="J33" s="65"/>
      <c r="K33" s="78"/>
      <c r="L33" s="70"/>
      <c r="M33" s="78"/>
      <c r="N33" s="70"/>
      <c r="O33" s="70"/>
      <c r="P33" s="67" t="s">
        <v>21</v>
      </c>
      <c r="Q33" s="177">
        <f>'DFC 12'!Q33</f>
        <v>0</v>
      </c>
      <c r="R33" s="178">
        <f>'DFC 12'!R33</f>
        <v>0</v>
      </c>
      <c r="S33" s="178">
        <f>'DFC 12'!S33</f>
        <v>0</v>
      </c>
      <c r="T33" s="178">
        <f>'DFC 12'!T33</f>
        <v>0</v>
      </c>
      <c r="U33" s="72" t="s">
        <v>55</v>
      </c>
      <c r="V33" s="91"/>
      <c r="W33" s="178">
        <f>IF(R37&lt;&gt;0,Commissions!E38,0)</f>
        <v>0</v>
      </c>
      <c r="X33" s="178">
        <f>Commissions!F38</f>
        <v>0</v>
      </c>
      <c r="Y33" s="178">
        <f>Commissions!G38</f>
        <v>0</v>
      </c>
      <c r="Z33" s="68">
        <v>27</v>
      </c>
    </row>
    <row r="34" spans="2:30" s="41" customFormat="1" ht="22.5" customHeight="1" x14ac:dyDescent="0.3">
      <c r="B34" s="64">
        <v>28</v>
      </c>
      <c r="C34" s="258" t="s">
        <v>69</v>
      </c>
      <c r="D34" s="259"/>
      <c r="E34" s="65"/>
      <c r="F34" s="65"/>
      <c r="G34" s="65"/>
      <c r="H34" s="65"/>
      <c r="I34" s="65"/>
      <c r="J34" s="65"/>
      <c r="K34" s="66"/>
      <c r="L34" s="65"/>
      <c r="M34" s="66"/>
      <c r="N34" s="65"/>
      <c r="O34" s="65"/>
      <c r="P34" s="67" t="s">
        <v>21</v>
      </c>
      <c r="Q34" s="177">
        <f>'DFC 12'!Q34</f>
        <v>0</v>
      </c>
      <c r="R34" s="178">
        <f>'DFC 12'!R34</f>
        <v>0</v>
      </c>
      <c r="S34" s="178">
        <f>'DFC 12'!S34</f>
        <v>0</v>
      </c>
      <c r="T34" s="178">
        <f>'DFC 12'!T34</f>
        <v>0</v>
      </c>
      <c r="U34" s="72" t="s">
        <v>56</v>
      </c>
      <c r="V34" s="91"/>
      <c r="W34" s="145"/>
      <c r="X34" s="145"/>
      <c r="Y34" s="145"/>
      <c r="Z34" s="68">
        <v>28</v>
      </c>
    </row>
    <row r="35" spans="2:30" s="41" customFormat="1" ht="22.5" customHeight="1" x14ac:dyDescent="0.3">
      <c r="B35" s="64">
        <v>29</v>
      </c>
      <c r="C35" s="258" t="s">
        <v>20</v>
      </c>
      <c r="D35" s="259"/>
      <c r="E35" s="65"/>
      <c r="F35" s="65"/>
      <c r="G35" s="65"/>
      <c r="H35" s="65"/>
      <c r="I35" s="65"/>
      <c r="J35" s="65"/>
      <c r="K35" s="66"/>
      <c r="L35" s="65"/>
      <c r="M35" s="66"/>
      <c r="N35" s="65"/>
      <c r="O35" s="65"/>
      <c r="P35" s="67" t="s">
        <v>21</v>
      </c>
      <c r="Q35" s="177">
        <f>'DFC 12'!Q35</f>
        <v>0</v>
      </c>
      <c r="R35" s="178">
        <f>'DFC 12'!R35</f>
        <v>0</v>
      </c>
      <c r="S35" s="178">
        <f>'DFC 12'!S35</f>
        <v>0</v>
      </c>
      <c r="T35" s="178">
        <f>'DFC 12'!T35</f>
        <v>0</v>
      </c>
      <c r="U35" s="193" t="s">
        <v>57</v>
      </c>
      <c r="V35" s="89"/>
      <c r="W35" s="178"/>
      <c r="X35" s="178"/>
      <c r="Y35" s="178"/>
      <c r="Z35" s="68">
        <v>29</v>
      </c>
    </row>
    <row r="36" spans="2:30" s="41" customFormat="1" ht="22.5" customHeight="1" thickBot="1" x14ac:dyDescent="0.35">
      <c r="B36" s="64">
        <v>30</v>
      </c>
      <c r="C36" s="192" t="s">
        <v>82</v>
      </c>
      <c r="D36" s="193"/>
      <c r="E36" s="65"/>
      <c r="F36" s="65"/>
      <c r="G36" s="65"/>
      <c r="H36" s="65"/>
      <c r="I36" s="65"/>
      <c r="J36" s="65"/>
      <c r="K36" s="66"/>
      <c r="L36" s="65"/>
      <c r="M36" s="66"/>
      <c r="N36" s="65"/>
      <c r="O36" s="65"/>
      <c r="P36" s="67" t="s">
        <v>21</v>
      </c>
      <c r="Q36" s="180">
        <f>'DFC 12'!Q36</f>
        <v>0</v>
      </c>
      <c r="R36" s="181">
        <f>'DFC 12'!R36</f>
        <v>0</v>
      </c>
      <c r="S36" s="181">
        <f>'DFC 12'!S36</f>
        <v>0</v>
      </c>
      <c r="T36" s="181">
        <f>'DFC 12'!T36</f>
        <v>0</v>
      </c>
      <c r="U36" s="193" t="s">
        <v>58</v>
      </c>
      <c r="V36" s="89"/>
      <c r="W36" s="178"/>
      <c r="X36" s="178"/>
      <c r="Y36" s="178"/>
      <c r="Z36" s="68">
        <v>30</v>
      </c>
    </row>
    <row r="37" spans="2:30" s="41" customFormat="1" ht="22.5" customHeight="1" thickBot="1" x14ac:dyDescent="0.35">
      <c r="B37" s="64">
        <v>31</v>
      </c>
      <c r="C37" s="256" t="s">
        <v>72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01"/>
      <c r="R37" s="202">
        <f>R29+R30+R31+R32+R33+R34+R35+R36</f>
        <v>0</v>
      </c>
      <c r="S37" s="202">
        <f>S29+S30+S31+S32+S33+S34+S35+S36</f>
        <v>0</v>
      </c>
      <c r="T37" s="202">
        <f>T29+T30+T31+T32+T33+T34+T35+T36</f>
        <v>0</v>
      </c>
      <c r="U37" s="193" t="s">
        <v>59</v>
      </c>
      <c r="V37" s="89"/>
      <c r="W37" s="178"/>
      <c r="X37" s="178"/>
      <c r="Y37" s="178"/>
      <c r="Z37" s="68">
        <v>31</v>
      </c>
    </row>
    <row r="38" spans="2:30" s="41" customFormat="1" ht="22.5" customHeight="1" x14ac:dyDescent="0.3">
      <c r="B38" s="64">
        <v>32</v>
      </c>
      <c r="C38" s="258" t="s">
        <v>73</v>
      </c>
      <c r="D38" s="259"/>
      <c r="E38" s="259"/>
      <c r="F38" s="259"/>
      <c r="G38" s="259"/>
      <c r="H38" s="259"/>
      <c r="I38" s="259"/>
      <c r="J38" s="259"/>
      <c r="K38" s="259"/>
      <c r="L38" s="65"/>
      <c r="M38" s="66"/>
      <c r="N38" s="65"/>
      <c r="O38" s="65"/>
      <c r="P38" s="67"/>
      <c r="Q38" s="198"/>
      <c r="R38" s="197"/>
      <c r="S38" s="197"/>
      <c r="T38" s="197"/>
      <c r="U38" s="193" t="s">
        <v>67</v>
      </c>
      <c r="V38" s="89"/>
      <c r="W38" s="178"/>
      <c r="X38" s="178"/>
      <c r="Y38" s="178"/>
      <c r="Z38" s="68">
        <v>32</v>
      </c>
    </row>
    <row r="39" spans="2:30" s="41" customFormat="1" ht="22.5" customHeight="1" x14ac:dyDescent="0.3">
      <c r="B39" s="64">
        <v>33</v>
      </c>
      <c r="C39" s="258" t="s">
        <v>22</v>
      </c>
      <c r="D39" s="259"/>
      <c r="E39" s="65"/>
      <c r="F39" s="65"/>
      <c r="G39" s="65"/>
      <c r="H39" s="65"/>
      <c r="I39" s="65"/>
      <c r="J39" s="65"/>
      <c r="K39" s="66"/>
      <c r="L39" s="65"/>
      <c r="M39" s="66"/>
      <c r="N39" s="65"/>
      <c r="O39" s="65"/>
      <c r="P39" s="67"/>
      <c r="Q39" s="177"/>
      <c r="R39" s="178"/>
      <c r="S39" s="178"/>
      <c r="T39" s="178"/>
      <c r="U39" s="208" t="s">
        <v>120</v>
      </c>
      <c r="V39" s="89"/>
      <c r="W39" s="145"/>
      <c r="X39" s="145"/>
      <c r="Y39" s="145"/>
      <c r="Z39" s="68">
        <v>33</v>
      </c>
    </row>
    <row r="40" spans="2:30" s="41" customFormat="1" ht="22.5" customHeight="1" x14ac:dyDescent="0.3">
      <c r="B40" s="64">
        <v>34</v>
      </c>
      <c r="C40" s="258" t="s">
        <v>23</v>
      </c>
      <c r="D40" s="259"/>
      <c r="E40" s="65"/>
      <c r="F40" s="65"/>
      <c r="G40" s="65"/>
      <c r="H40" s="65"/>
      <c r="I40" s="65"/>
      <c r="J40" s="65"/>
      <c r="K40" s="66"/>
      <c r="L40" s="65"/>
      <c r="M40" s="66"/>
      <c r="N40" s="65"/>
      <c r="O40" s="65"/>
      <c r="P40" s="67" t="s">
        <v>21</v>
      </c>
      <c r="Q40" s="177"/>
      <c r="R40" s="179">
        <f>'MV Recap'!J36</f>
        <v>0</v>
      </c>
      <c r="S40" s="182" t="s">
        <v>39</v>
      </c>
      <c r="T40" s="182" t="s">
        <v>39</v>
      </c>
      <c r="U40" s="215" t="str">
        <f>Deductions!A41</f>
        <v>Extra 1 - Right</v>
      </c>
      <c r="V40" s="89"/>
      <c r="W40" s="178"/>
      <c r="X40" s="178"/>
      <c r="Y40" s="178"/>
      <c r="Z40" s="68">
        <v>34</v>
      </c>
    </row>
    <row r="41" spans="2:30" s="41" customFormat="1" ht="22.5" customHeight="1" x14ac:dyDescent="0.3">
      <c r="B41" s="64">
        <v>35</v>
      </c>
      <c r="C41" s="286"/>
      <c r="D41" s="287"/>
      <c r="E41" s="65"/>
      <c r="F41" s="65"/>
      <c r="G41" s="65"/>
      <c r="H41" s="65"/>
      <c r="I41" s="65"/>
      <c r="J41" s="65"/>
      <c r="K41" s="66"/>
      <c r="L41" s="65"/>
      <c r="M41" s="66"/>
      <c r="N41" s="65"/>
      <c r="O41" s="65"/>
      <c r="P41" s="67"/>
      <c r="Q41" s="177"/>
      <c r="R41" s="178"/>
      <c r="S41" s="179"/>
      <c r="T41" s="178"/>
      <c r="U41" s="215" t="str">
        <f>Deductions!A49</f>
        <v>Extra 2 - Right</v>
      </c>
      <c r="V41" s="89"/>
      <c r="W41" s="178"/>
      <c r="X41" s="178"/>
      <c r="Y41" s="178"/>
      <c r="Z41" s="68">
        <v>35</v>
      </c>
    </row>
    <row r="42" spans="2:30" s="41" customFormat="1" ht="22.5" customHeight="1" thickBot="1" x14ac:dyDescent="0.35">
      <c r="B42" s="64">
        <v>36</v>
      </c>
      <c r="C42" s="288" t="str">
        <f>Deductions!A65</f>
        <v>Extra 1 - Left</v>
      </c>
      <c r="D42" s="289"/>
      <c r="E42" s="65"/>
      <c r="F42" s="65"/>
      <c r="G42" s="65"/>
      <c r="H42" s="65"/>
      <c r="I42" s="65"/>
      <c r="J42" s="65"/>
      <c r="K42" s="66"/>
      <c r="L42" s="65"/>
      <c r="M42" s="66"/>
      <c r="N42" s="65"/>
      <c r="O42" s="65"/>
      <c r="P42" s="67"/>
      <c r="Q42" s="180"/>
      <c r="R42" s="181"/>
      <c r="S42" s="181"/>
      <c r="T42" s="181"/>
      <c r="U42" s="216" t="str">
        <f>Deductions!A57</f>
        <v>Extra 3 - Right</v>
      </c>
      <c r="V42" s="217"/>
      <c r="W42" s="181"/>
      <c r="X42" s="181"/>
      <c r="Y42" s="181"/>
      <c r="Z42" s="68">
        <v>36</v>
      </c>
    </row>
    <row r="43" spans="2:30" s="41" customFormat="1" ht="22.5" customHeight="1" x14ac:dyDescent="0.3">
      <c r="B43" s="64">
        <v>37</v>
      </c>
      <c r="C43" s="266" t="s">
        <v>74</v>
      </c>
      <c r="D43" s="267"/>
      <c r="E43" s="65"/>
      <c r="F43" s="65"/>
      <c r="G43" s="65"/>
      <c r="H43" s="65"/>
      <c r="I43" s="65"/>
      <c r="J43" s="65"/>
      <c r="K43" s="66"/>
      <c r="L43" s="65"/>
      <c r="M43" s="66"/>
      <c r="N43" s="65"/>
      <c r="O43" s="65"/>
      <c r="P43" s="67"/>
      <c r="Q43" s="198"/>
      <c r="R43" s="197">
        <f>R37+R40</f>
        <v>0</v>
      </c>
      <c r="S43" s="197">
        <f>S37</f>
        <v>0</v>
      </c>
      <c r="T43" s="197">
        <f>T37</f>
        <v>0</v>
      </c>
      <c r="U43" s="70" t="s">
        <v>77</v>
      </c>
      <c r="V43" s="90"/>
      <c r="W43" s="197">
        <f>SUM(W29:W42)</f>
        <v>0</v>
      </c>
      <c r="X43" s="197">
        <f t="shared" ref="X43:Y43" si="0">SUM(X29:X42)</f>
        <v>0</v>
      </c>
      <c r="Y43" s="197">
        <f t="shared" si="0"/>
        <v>0</v>
      </c>
      <c r="Z43" s="68">
        <v>37</v>
      </c>
    </row>
    <row r="44" spans="2:30" s="41" customFormat="1" ht="22.5" customHeight="1" thickBot="1" x14ac:dyDescent="0.35">
      <c r="B44" s="64">
        <v>38</v>
      </c>
      <c r="C44" s="258" t="s">
        <v>79</v>
      </c>
      <c r="D44" s="259"/>
      <c r="E44" s="65"/>
      <c r="F44" s="65"/>
      <c r="G44" s="65"/>
      <c r="H44" s="65"/>
      <c r="I44" s="65"/>
      <c r="J44" s="65"/>
      <c r="K44" s="66"/>
      <c r="L44" s="65"/>
      <c r="M44" s="66"/>
      <c r="N44" s="65"/>
      <c r="O44" s="65"/>
      <c r="P44" s="67"/>
      <c r="Q44" s="180"/>
      <c r="R44" s="181">
        <f>IF((OR(R43&gt;W43,W43=" "))," ",W43-R43)</f>
        <v>0</v>
      </c>
      <c r="S44" s="181">
        <f>IF((OR(S43&gt;X43,X43=" "))," ",X43-S43)</f>
        <v>0</v>
      </c>
      <c r="T44" s="181">
        <f>IF((OR(T43&gt;Y43,Y43=" "))," ",Y43-T43)</f>
        <v>0</v>
      </c>
      <c r="U44" s="193" t="s">
        <v>40</v>
      </c>
      <c r="V44" s="89"/>
      <c r="W44" s="181">
        <f>IF((OR(W43&gt;R43,R43=" "))," ",R43-W43)</f>
        <v>0</v>
      </c>
      <c r="X44" s="181">
        <f>IF((OR(X43&gt;S43,S43=" "))," ",S43-X43)</f>
        <v>0</v>
      </c>
      <c r="Y44" s="181">
        <f>IF((OR(Y43&gt;T43,T43=" "))," ",T43-Y43)</f>
        <v>0</v>
      </c>
      <c r="Z44" s="68">
        <v>38</v>
      </c>
    </row>
    <row r="45" spans="2:30" s="41" customFormat="1" ht="30.75" customHeight="1" thickBot="1" x14ac:dyDescent="0.35">
      <c r="B45" s="79">
        <v>39</v>
      </c>
      <c r="C45" s="260" t="s">
        <v>24</v>
      </c>
      <c r="D45" s="261"/>
      <c r="E45" s="80"/>
      <c r="F45" s="80"/>
      <c r="G45" s="80"/>
      <c r="H45" s="80"/>
      <c r="I45" s="80"/>
      <c r="J45" s="80"/>
      <c r="K45" s="81"/>
      <c r="L45" s="80"/>
      <c r="M45" s="81"/>
      <c r="N45" s="80"/>
      <c r="O45" s="80"/>
      <c r="P45" s="82"/>
      <c r="Q45" s="203"/>
      <c r="R45" s="204" t="str">
        <f>IF(SUM(R43:R44)=0," ",SUM(R43:R44))</f>
        <v xml:space="preserve"> </v>
      </c>
      <c r="S45" s="204" t="str">
        <f>IF(SUM(S43:S44)=0," ",SUM(S43:S44))</f>
        <v xml:space="preserve"> </v>
      </c>
      <c r="T45" s="204" t="str">
        <f>IF(SUM(T43:T44)=0," ",SUM(T43:T44))</f>
        <v xml:space="preserve"> </v>
      </c>
      <c r="U45" s="193" t="s">
        <v>24</v>
      </c>
      <c r="V45" s="97"/>
      <c r="W45" s="204" t="str">
        <f>IF(SUM(W43:W44)=0," ",SUM(W43:W44))</f>
        <v xml:space="preserve"> </v>
      </c>
      <c r="X45" s="204" t="str">
        <f>IF(SUM(X43:X44)=0," ",SUM(X43:X44))</f>
        <v xml:space="preserve"> </v>
      </c>
      <c r="Y45" s="197" t="str">
        <f>IF(SUM(Y43:Y44)=0," ",SUM(Y43:Y44))</f>
        <v xml:space="preserve"> </v>
      </c>
      <c r="Z45" s="83">
        <v>39</v>
      </c>
      <c r="AA45" s="44"/>
      <c r="AB45" s="44"/>
      <c r="AC45" s="44"/>
      <c r="AD45" s="44"/>
    </row>
    <row r="46" spans="2:30" s="41" customFormat="1" ht="15" customHeight="1" thickTop="1" x14ac:dyDescent="0.2">
      <c r="B46" s="218" t="s">
        <v>28</v>
      </c>
      <c r="C46" s="219" t="s">
        <v>34</v>
      </c>
      <c r="D46" s="220"/>
      <c r="E46" s="221"/>
      <c r="F46" s="221"/>
      <c r="G46" s="221"/>
      <c r="H46" s="221"/>
      <c r="I46" s="221"/>
      <c r="J46" s="221"/>
      <c r="K46" s="222"/>
      <c r="L46" s="221"/>
      <c r="M46" s="222"/>
      <c r="N46" s="221"/>
      <c r="O46" s="221"/>
      <c r="T46" s="223"/>
      <c r="U46" s="224"/>
      <c r="V46" s="225"/>
      <c r="W46" s="223"/>
      <c r="X46" s="223"/>
      <c r="Y46" s="226"/>
      <c r="Z46" s="226"/>
      <c r="AA46" s="42"/>
      <c r="AB46" s="42"/>
      <c r="AC46" s="42"/>
      <c r="AD46" s="42"/>
    </row>
    <row r="47" spans="2:30" s="41" customFormat="1" ht="15" customHeight="1" thickBot="1" x14ac:dyDescent="0.25">
      <c r="B47" s="227" t="s">
        <v>29</v>
      </c>
      <c r="C47" s="228" t="s">
        <v>33</v>
      </c>
      <c r="D47" s="225"/>
      <c r="E47" s="229"/>
      <c r="F47" s="229"/>
      <c r="G47" s="229"/>
      <c r="H47" s="229"/>
      <c r="I47" s="229"/>
      <c r="J47" s="229"/>
      <c r="K47" s="230"/>
      <c r="L47" s="229"/>
      <c r="M47" s="230"/>
      <c r="N47" s="229"/>
      <c r="O47" s="229"/>
      <c r="Q47" s="32" t="s">
        <v>80</v>
      </c>
      <c r="R47" s="231"/>
      <c r="T47" s="232"/>
      <c r="U47" s="225"/>
      <c r="V47" s="225"/>
      <c r="W47" s="232"/>
      <c r="X47" s="232"/>
      <c r="Y47" s="42"/>
      <c r="Z47" s="42"/>
      <c r="AA47" s="42"/>
      <c r="AB47" s="42"/>
      <c r="AC47" s="42"/>
      <c r="AD47" s="42"/>
    </row>
    <row r="48" spans="2:30" s="41" customFormat="1" ht="26.25" customHeight="1" thickBot="1" x14ac:dyDescent="0.3">
      <c r="B48" s="227" t="s">
        <v>30</v>
      </c>
      <c r="C48" s="228" t="s">
        <v>32</v>
      </c>
      <c r="D48" s="225"/>
      <c r="E48" s="229"/>
      <c r="F48" s="229"/>
      <c r="G48" s="229"/>
      <c r="H48" s="229"/>
      <c r="I48" s="229"/>
      <c r="J48" s="229"/>
      <c r="K48" s="230"/>
      <c r="L48" s="229"/>
      <c r="M48" s="230"/>
      <c r="N48" s="229"/>
      <c r="O48" s="229"/>
      <c r="Q48" s="233" t="s">
        <v>81</v>
      </c>
      <c r="R48" s="234" t="str">
        <f>IF((SUM(R44:T44)-SUM(W44:Y44))=0," ",(SUM(R44:T44)-SUM(W44:Y44)))</f>
        <v xml:space="preserve"> </v>
      </c>
      <c r="T48" s="232"/>
      <c r="U48" s="225"/>
      <c r="V48" s="225"/>
      <c r="W48" s="232"/>
      <c r="X48" s="232"/>
      <c r="Y48" s="42"/>
      <c r="Z48" s="42"/>
      <c r="AA48" s="42"/>
      <c r="AB48" s="42"/>
      <c r="AC48" s="42"/>
      <c r="AD48" s="42"/>
    </row>
    <row r="49" spans="2:30" s="41" customFormat="1" ht="15" customHeight="1" x14ac:dyDescent="0.2">
      <c r="B49" s="227" t="s">
        <v>31</v>
      </c>
      <c r="C49" s="235" t="s">
        <v>75</v>
      </c>
      <c r="D49" s="225"/>
      <c r="E49" s="229"/>
      <c r="F49" s="229"/>
      <c r="G49" s="229"/>
      <c r="H49" s="229"/>
      <c r="I49" s="229"/>
      <c r="J49" s="229"/>
      <c r="K49" s="230"/>
      <c r="L49" s="229"/>
      <c r="M49" s="230"/>
      <c r="N49" s="229"/>
      <c r="O49" s="229"/>
      <c r="T49" s="232"/>
      <c r="U49" s="225"/>
      <c r="V49" s="225"/>
      <c r="W49" s="232"/>
      <c r="X49" s="232"/>
      <c r="Y49" s="42"/>
      <c r="Z49" s="42"/>
      <c r="AA49" s="42"/>
      <c r="AB49" s="42"/>
      <c r="AC49" s="42"/>
      <c r="AD49" s="42"/>
    </row>
  </sheetData>
  <sheetProtection sheet="1" formatCells="0" selectLockedCells="1"/>
  <mergeCells count="45">
    <mergeCell ref="C11:D11"/>
    <mergeCell ref="D1:P1"/>
    <mergeCell ref="Q1:S1"/>
    <mergeCell ref="V1:W1"/>
    <mergeCell ref="X1:Z1"/>
    <mergeCell ref="W2:Z2"/>
    <mergeCell ref="G4:O4"/>
    <mergeCell ref="V4:X4"/>
    <mergeCell ref="Y4:Z4"/>
    <mergeCell ref="C6:P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8:K38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7:P37"/>
    <mergeCell ref="C45:D45"/>
    <mergeCell ref="C39:D39"/>
    <mergeCell ref="C40:D40"/>
    <mergeCell ref="C41:D41"/>
    <mergeCell ref="C42:D42"/>
    <mergeCell ref="C43:D43"/>
    <mergeCell ref="C44:D44"/>
  </mergeCells>
  <printOptions horizontalCentered="1" verticalCentered="1"/>
  <pageMargins left="0" right="0" top="0" bottom="0" header="0" footer="0"/>
  <pageSetup scale="4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49"/>
  <sheetViews>
    <sheetView showGridLines="0" zoomScale="90" zoomScaleNormal="90" workbookViewId="0">
      <selection activeCell="W34" sqref="W34"/>
    </sheetView>
  </sheetViews>
  <sheetFormatPr defaultRowHeight="22.5" customHeight="1" x14ac:dyDescent="0.2"/>
  <cols>
    <col min="1" max="1" width="1" style="100" customWidth="1"/>
    <col min="2" max="2" width="4.7109375" style="6" customWidth="1"/>
    <col min="3" max="3" width="5" style="6" customWidth="1"/>
    <col min="4" max="4" width="30.28515625" style="6" customWidth="1"/>
    <col min="5" max="5" width="2.7109375" style="30" customWidth="1"/>
    <col min="6" max="6" width="1.28515625" style="30" customWidth="1"/>
    <col min="7" max="7" width="2.7109375" style="30" customWidth="1"/>
    <col min="8" max="8" width="1.28515625" style="30" customWidth="1"/>
    <col min="9" max="9" width="2.7109375" style="30" customWidth="1"/>
    <col min="10" max="10" width="1.5703125" style="30" customWidth="1"/>
    <col min="11" max="11" width="2.7109375" style="31" customWidth="1"/>
    <col min="12" max="12" width="1.28515625" style="30" customWidth="1"/>
    <col min="13" max="13" width="2.7109375" style="31" customWidth="1"/>
    <col min="14" max="14" width="1.28515625" style="30" customWidth="1"/>
    <col min="15" max="15" width="2.7109375" style="30" customWidth="1"/>
    <col min="16" max="16" width="7" style="6" customWidth="1"/>
    <col min="17" max="17" width="21.85546875" style="6" customWidth="1"/>
    <col min="18" max="20" width="21.5703125" style="6" customWidth="1"/>
    <col min="21" max="21" width="50.7109375" style="6" customWidth="1"/>
    <col min="22" max="22" width="5.140625" style="6" customWidth="1"/>
    <col min="23" max="25" width="21.5703125" style="6" customWidth="1"/>
    <col min="26" max="26" width="4.7109375" style="10" customWidth="1"/>
    <col min="27" max="16384" width="9.140625" style="6"/>
  </cols>
  <sheetData>
    <row r="1" spans="2:47" s="41" customFormat="1" ht="22.5" customHeight="1" x14ac:dyDescent="0.3">
      <c r="B1" s="32"/>
      <c r="C1" s="33"/>
      <c r="D1" s="249" t="s">
        <v>76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91">
        <f>'DFC 12'!Q1:S1</f>
        <v>0</v>
      </c>
      <c r="R1" s="291"/>
      <c r="S1" s="291"/>
      <c r="T1" s="34" t="s">
        <v>68</v>
      </c>
      <c r="U1" s="35"/>
      <c r="V1" s="244" t="s">
        <v>84</v>
      </c>
      <c r="W1" s="244"/>
      <c r="X1" s="292">
        <f>'DFC 12'!X1:Z1</f>
        <v>0</v>
      </c>
      <c r="Y1" s="293"/>
      <c r="Z1" s="293"/>
    </row>
    <row r="2" spans="2:47" s="41" customFormat="1" ht="22.5" customHeight="1" x14ac:dyDescent="0.3">
      <c r="B2" s="37"/>
      <c r="C2" s="37"/>
      <c r="D2" s="38"/>
      <c r="E2" s="39"/>
      <c r="F2" s="39"/>
      <c r="G2" s="39"/>
      <c r="H2" s="39"/>
      <c r="I2" s="39"/>
      <c r="J2" s="39"/>
      <c r="K2" s="40"/>
      <c r="L2" s="39"/>
      <c r="M2" s="40"/>
      <c r="N2" s="39"/>
      <c r="O2" s="39"/>
      <c r="P2" s="38"/>
      <c r="U2" s="85"/>
      <c r="V2" s="195" t="s">
        <v>85</v>
      </c>
      <c r="W2" s="291">
        <f>'DFC 12'!W2:Z2</f>
        <v>0</v>
      </c>
      <c r="X2" s="291"/>
      <c r="Y2" s="291"/>
      <c r="Z2" s="291"/>
    </row>
    <row r="3" spans="2:47" s="41" customFormat="1" ht="22.5" customHeight="1" x14ac:dyDescent="0.2">
      <c r="B3" s="42"/>
      <c r="C3" s="42"/>
      <c r="D3" s="38"/>
      <c r="E3" s="39"/>
      <c r="F3" s="39"/>
      <c r="G3" s="39"/>
      <c r="H3" s="39"/>
      <c r="I3" s="39"/>
      <c r="J3" s="39"/>
      <c r="K3" s="40"/>
      <c r="L3" s="39"/>
      <c r="M3" s="40"/>
      <c r="N3" s="39"/>
      <c r="O3" s="39"/>
      <c r="P3" s="38"/>
      <c r="Z3" s="36"/>
      <c r="AQ3" s="207"/>
      <c r="AR3" s="33"/>
      <c r="AS3" s="33"/>
      <c r="AT3" s="33"/>
      <c r="AU3" s="33"/>
    </row>
    <row r="4" spans="2:47" s="41" customFormat="1" ht="22.5" customHeight="1" x14ac:dyDescent="0.3">
      <c r="B4" s="42"/>
      <c r="C4" s="42"/>
      <c r="E4" s="43"/>
      <c r="F4" s="43"/>
      <c r="G4" s="255" t="s">
        <v>121</v>
      </c>
      <c r="H4" s="255"/>
      <c r="I4" s="255"/>
      <c r="J4" s="255"/>
      <c r="K4" s="255"/>
      <c r="L4" s="255"/>
      <c r="M4" s="255"/>
      <c r="N4" s="255"/>
      <c r="O4" s="255"/>
      <c r="P4" s="206">
        <f>'DFC 12'!P4</f>
        <v>0</v>
      </c>
      <c r="Q4" s="44"/>
      <c r="R4" s="44"/>
      <c r="S4" s="44"/>
      <c r="T4" s="44"/>
      <c r="U4" s="44"/>
      <c r="V4" s="291">
        <f>'DFC 12'!V4:X4</f>
        <v>0</v>
      </c>
      <c r="W4" s="291"/>
      <c r="X4" s="291"/>
      <c r="Y4" s="243" t="s">
        <v>71</v>
      </c>
      <c r="Z4" s="243"/>
    </row>
    <row r="5" spans="2:47" s="41" customFormat="1" ht="22.5" customHeight="1" thickBot="1" x14ac:dyDescent="0.25">
      <c r="B5" s="45"/>
      <c r="C5" s="45"/>
      <c r="D5" s="46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6"/>
      <c r="Q5" s="49"/>
      <c r="R5" s="49"/>
      <c r="S5" s="49"/>
      <c r="T5" s="49"/>
      <c r="U5" s="49"/>
      <c r="V5" s="49"/>
      <c r="W5" s="50"/>
      <c r="X5" s="49"/>
      <c r="Y5" s="49"/>
      <c r="Z5" s="51"/>
    </row>
    <row r="6" spans="2:47" s="41" customFormat="1" ht="22.5" customHeight="1" thickTop="1" thickBot="1" x14ac:dyDescent="0.25">
      <c r="B6" s="52"/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3" t="s">
        <v>35</v>
      </c>
      <c r="R6" s="54" t="s">
        <v>36</v>
      </c>
      <c r="S6" s="53" t="s">
        <v>37</v>
      </c>
      <c r="T6" s="53" t="s">
        <v>38</v>
      </c>
      <c r="U6" s="55"/>
      <c r="V6" s="87"/>
      <c r="W6" s="53" t="s">
        <v>36</v>
      </c>
      <c r="X6" s="53" t="s">
        <v>37</v>
      </c>
      <c r="Y6" s="56" t="s">
        <v>38</v>
      </c>
      <c r="Z6" s="57"/>
    </row>
    <row r="7" spans="2:47" s="41" customFormat="1" ht="22.5" customHeight="1" thickTop="1" x14ac:dyDescent="0.3">
      <c r="B7" s="58">
        <v>1</v>
      </c>
      <c r="C7" s="253" t="s">
        <v>0</v>
      </c>
      <c r="D7" s="254"/>
      <c r="E7" s="60"/>
      <c r="F7" s="60"/>
      <c r="G7" s="60"/>
      <c r="H7" s="60"/>
      <c r="I7" s="60"/>
      <c r="J7" s="60"/>
      <c r="K7" s="61"/>
      <c r="L7" s="60"/>
      <c r="M7" s="61"/>
      <c r="N7" s="60"/>
      <c r="O7" s="60"/>
      <c r="P7" s="62"/>
      <c r="Q7" s="196">
        <f>'DFC 12'!Q7</f>
        <v>0</v>
      </c>
      <c r="R7" s="197">
        <f>'DFC 12'!R7</f>
        <v>0</v>
      </c>
      <c r="S7" s="197">
        <f>'DFC 12'!S7</f>
        <v>0</v>
      </c>
      <c r="T7" s="197">
        <f>'DFC 12'!T7</f>
        <v>0</v>
      </c>
      <c r="U7" s="194" t="s">
        <v>66</v>
      </c>
      <c r="V7" s="88"/>
      <c r="W7" s="197">
        <f>'DFC 12'!W7</f>
        <v>0</v>
      </c>
      <c r="X7" s="197">
        <f>'DFC 12'!X7</f>
        <v>0</v>
      </c>
      <c r="Y7" s="205">
        <f>'DFC 12'!Y7</f>
        <v>0</v>
      </c>
      <c r="Z7" s="63">
        <v>1</v>
      </c>
    </row>
    <row r="8" spans="2:47" s="41" customFormat="1" ht="22.5" customHeight="1" x14ac:dyDescent="0.3">
      <c r="B8" s="64">
        <v>2</v>
      </c>
      <c r="C8" s="246" t="s">
        <v>1</v>
      </c>
      <c r="D8" s="247"/>
      <c r="E8" s="65"/>
      <c r="F8" s="65"/>
      <c r="G8" s="65"/>
      <c r="H8" s="65"/>
      <c r="I8" s="65"/>
      <c r="J8" s="65"/>
      <c r="K8" s="66"/>
      <c r="L8" s="65"/>
      <c r="M8" s="66"/>
      <c r="N8" s="65"/>
      <c r="O8" s="65"/>
      <c r="P8" s="67" t="s">
        <v>18</v>
      </c>
      <c r="Q8" s="177">
        <f>'DFC 12'!Q8</f>
        <v>0</v>
      </c>
      <c r="R8" s="178">
        <f>'DFC 12'!R8</f>
        <v>0</v>
      </c>
      <c r="S8" s="178">
        <f>'DFC 12'!S8</f>
        <v>0</v>
      </c>
      <c r="T8" s="178">
        <f>'DFC 12'!T8</f>
        <v>0</v>
      </c>
      <c r="U8" s="193" t="s">
        <v>65</v>
      </c>
      <c r="V8" s="89"/>
      <c r="W8" s="178">
        <f>'DFC 12'!W8</f>
        <v>0</v>
      </c>
      <c r="X8" s="178">
        <f>'DFC 12'!X8</f>
        <v>0</v>
      </c>
      <c r="Y8" s="178">
        <f>'DFC 12'!Y8</f>
        <v>0</v>
      </c>
      <c r="Z8" s="68">
        <v>2</v>
      </c>
    </row>
    <row r="9" spans="2:47" s="41" customFormat="1" ht="22.5" customHeight="1" x14ac:dyDescent="0.3">
      <c r="B9" s="64">
        <v>3</v>
      </c>
      <c r="C9" s="246" t="s">
        <v>2</v>
      </c>
      <c r="D9" s="247"/>
      <c r="E9" s="65"/>
      <c r="F9" s="65"/>
      <c r="G9" s="65"/>
      <c r="H9" s="65"/>
      <c r="I9" s="65"/>
      <c r="J9" s="65"/>
      <c r="K9" s="66"/>
      <c r="L9" s="65"/>
      <c r="M9" s="66"/>
      <c r="N9" s="65"/>
      <c r="O9" s="65"/>
      <c r="P9" s="67" t="s">
        <v>18</v>
      </c>
      <c r="Q9" s="177">
        <f>'DFC 12'!Q9</f>
        <v>0</v>
      </c>
      <c r="R9" s="178">
        <f>'DFC 12'!R9</f>
        <v>0</v>
      </c>
      <c r="S9" s="178">
        <f>'DFC 12'!S9</f>
        <v>0</v>
      </c>
      <c r="T9" s="178">
        <f>'DFC 12'!T9</f>
        <v>0</v>
      </c>
      <c r="U9" s="193" t="s">
        <v>41</v>
      </c>
      <c r="V9" s="89"/>
      <c r="W9" s="178">
        <f>'DFC 12'!W9</f>
        <v>0</v>
      </c>
      <c r="X9" s="178">
        <f>'DFC 12'!X9</f>
        <v>0</v>
      </c>
      <c r="Y9" s="178">
        <f>'DFC 12'!Y9</f>
        <v>0</v>
      </c>
      <c r="Z9" s="68">
        <v>3</v>
      </c>
    </row>
    <row r="10" spans="2:47" s="41" customFormat="1" ht="22.5" customHeight="1" x14ac:dyDescent="0.3">
      <c r="B10" s="64">
        <v>4</v>
      </c>
      <c r="C10" s="246" t="s">
        <v>3</v>
      </c>
      <c r="D10" s="247"/>
      <c r="E10" s="65"/>
      <c r="F10" s="65"/>
      <c r="G10" s="65"/>
      <c r="H10" s="65"/>
      <c r="I10" s="65"/>
      <c r="J10" s="65"/>
      <c r="K10" s="66"/>
      <c r="L10" s="65"/>
      <c r="M10" s="66"/>
      <c r="N10" s="65"/>
      <c r="O10" s="65"/>
      <c r="P10" s="67" t="s">
        <v>18</v>
      </c>
      <c r="Q10" s="177">
        <f>'DFC 12'!Q10</f>
        <v>0</v>
      </c>
      <c r="R10" s="178">
        <f>'DFC 12'!R10</f>
        <v>0</v>
      </c>
      <c r="S10" s="178">
        <f>'DFC 12'!S10</f>
        <v>0</v>
      </c>
      <c r="T10" s="178">
        <f>'DFC 12'!T10</f>
        <v>0</v>
      </c>
      <c r="U10" s="193" t="s">
        <v>64</v>
      </c>
      <c r="V10" s="89"/>
      <c r="W10" s="178">
        <f>'DFC 12'!W10</f>
        <v>0</v>
      </c>
      <c r="X10" s="178">
        <f>'DFC 12'!X10</f>
        <v>0</v>
      </c>
      <c r="Y10" s="178">
        <f>'DFC 12'!Y10</f>
        <v>0</v>
      </c>
      <c r="Z10" s="68">
        <v>4</v>
      </c>
    </row>
    <row r="11" spans="2:47" s="41" customFormat="1" ht="22.5" customHeight="1" x14ac:dyDescent="0.3">
      <c r="B11" s="64">
        <v>5</v>
      </c>
      <c r="C11" s="246" t="s">
        <v>4</v>
      </c>
      <c r="D11" s="290"/>
      <c r="E11" s="65"/>
      <c r="F11" s="65"/>
      <c r="G11" s="65"/>
      <c r="H11" s="65"/>
      <c r="I11" s="65"/>
      <c r="J11" s="65"/>
      <c r="K11" s="66"/>
      <c r="L11" s="65"/>
      <c r="M11" s="66"/>
      <c r="N11" s="65"/>
      <c r="O11" s="65"/>
      <c r="P11" s="67" t="s">
        <v>18</v>
      </c>
      <c r="Q11" s="177">
        <f>'DFC 12'!Q11</f>
        <v>0</v>
      </c>
      <c r="R11" s="178">
        <f>'DFC 12'!R11</f>
        <v>0</v>
      </c>
      <c r="S11" s="178">
        <f>'DFC 12'!S11</f>
        <v>0</v>
      </c>
      <c r="T11" s="178">
        <f>'DFC 12'!T11</f>
        <v>0</v>
      </c>
      <c r="U11" s="193" t="s">
        <v>42</v>
      </c>
      <c r="V11" s="89"/>
      <c r="W11" s="178">
        <f>'DFC 12'!W11</f>
        <v>0</v>
      </c>
      <c r="X11" s="178">
        <f>'DFC 12'!X11</f>
        <v>0</v>
      </c>
      <c r="Y11" s="178">
        <f>'DFC 12'!Y11</f>
        <v>0</v>
      </c>
      <c r="Z11" s="68">
        <v>5</v>
      </c>
    </row>
    <row r="12" spans="2:47" s="41" customFormat="1" ht="22.5" customHeight="1" x14ac:dyDescent="0.3">
      <c r="B12" s="64">
        <v>6</v>
      </c>
      <c r="C12" s="246" t="s">
        <v>5</v>
      </c>
      <c r="D12" s="290"/>
      <c r="E12" s="65"/>
      <c r="F12" s="65"/>
      <c r="G12" s="65"/>
      <c r="H12" s="65"/>
      <c r="I12" s="65"/>
      <c r="J12" s="65"/>
      <c r="K12" s="66"/>
      <c r="L12" s="65"/>
      <c r="M12" s="66"/>
      <c r="N12" s="65"/>
      <c r="O12" s="65"/>
      <c r="P12" s="67" t="s">
        <v>18</v>
      </c>
      <c r="Q12" s="177">
        <f>'DFC 12'!Q12</f>
        <v>0</v>
      </c>
      <c r="R12" s="178">
        <f>'DFC 12'!R12</f>
        <v>0</v>
      </c>
      <c r="S12" s="178">
        <f>'DFC 12'!S12</f>
        <v>0</v>
      </c>
      <c r="T12" s="178">
        <f>'DFC 12'!T12</f>
        <v>0</v>
      </c>
      <c r="U12" s="193" t="s">
        <v>43</v>
      </c>
      <c r="V12" s="89"/>
      <c r="W12" s="178">
        <f>'DFC 12'!W12</f>
        <v>0</v>
      </c>
      <c r="X12" s="178">
        <f>'DFC 12'!X12</f>
        <v>0</v>
      </c>
      <c r="Y12" s="178">
        <f>'DFC 12'!Y12</f>
        <v>0</v>
      </c>
      <c r="Z12" s="68">
        <v>6</v>
      </c>
    </row>
    <row r="13" spans="2:47" s="41" customFormat="1" ht="22.5" customHeight="1" x14ac:dyDescent="0.3">
      <c r="B13" s="64">
        <v>7</v>
      </c>
      <c r="C13" s="246" t="s">
        <v>6</v>
      </c>
      <c r="D13" s="247"/>
      <c r="E13" s="65"/>
      <c r="F13" s="65"/>
      <c r="G13" s="65"/>
      <c r="H13" s="65"/>
      <c r="I13" s="65"/>
      <c r="J13" s="65"/>
      <c r="K13" s="66"/>
      <c r="L13" s="65"/>
      <c r="M13" s="66"/>
      <c r="N13" s="65"/>
      <c r="O13" s="65"/>
      <c r="P13" s="67" t="s">
        <v>18</v>
      </c>
      <c r="Q13" s="177">
        <f>'DFC 12'!Q13</f>
        <v>0</v>
      </c>
      <c r="R13" s="178">
        <f>'DFC 12'!R13</f>
        <v>0</v>
      </c>
      <c r="S13" s="178">
        <f>'DFC 12'!S13</f>
        <v>0</v>
      </c>
      <c r="T13" s="178">
        <f>'DFC 12'!T13</f>
        <v>0</v>
      </c>
      <c r="U13" s="193" t="s">
        <v>70</v>
      </c>
      <c r="V13" s="89"/>
      <c r="W13" s="178">
        <f>'DFC 12'!W13</f>
        <v>0</v>
      </c>
      <c r="X13" s="178">
        <f>'DFC 12'!X13</f>
        <v>0</v>
      </c>
      <c r="Y13" s="178">
        <f>'DFC 12'!Y13</f>
        <v>0</v>
      </c>
      <c r="Z13" s="68">
        <v>7</v>
      </c>
    </row>
    <row r="14" spans="2:47" s="41" customFormat="1" ht="22.5" customHeight="1" x14ac:dyDescent="0.3">
      <c r="B14" s="64">
        <v>8</v>
      </c>
      <c r="C14" s="246" t="s">
        <v>7</v>
      </c>
      <c r="D14" s="247"/>
      <c r="E14" s="65"/>
      <c r="F14" s="65"/>
      <c r="G14" s="65"/>
      <c r="H14" s="65"/>
      <c r="I14" s="65"/>
      <c r="J14" s="65"/>
      <c r="K14" s="66"/>
      <c r="L14" s="65"/>
      <c r="M14" s="66"/>
      <c r="N14" s="65"/>
      <c r="O14" s="65"/>
      <c r="P14" s="67" t="s">
        <v>18</v>
      </c>
      <c r="Q14" s="177">
        <f>'DFC 12'!Q14</f>
        <v>0</v>
      </c>
      <c r="R14" s="178">
        <f>'DFC 12'!R14</f>
        <v>0</v>
      </c>
      <c r="S14" s="178">
        <f>'DFC 12'!S14</f>
        <v>0</v>
      </c>
      <c r="T14" s="178">
        <f>'DFC 12'!T14</f>
        <v>0</v>
      </c>
      <c r="U14" s="193" t="s">
        <v>63</v>
      </c>
      <c r="V14" s="89"/>
      <c r="W14" s="178">
        <f>'DFC 12'!W14</f>
        <v>0</v>
      </c>
      <c r="X14" s="178">
        <f>'DFC 12'!X14</f>
        <v>0</v>
      </c>
      <c r="Y14" s="178">
        <f>'DFC 12'!Y14</f>
        <v>0</v>
      </c>
      <c r="Z14" s="68">
        <v>8</v>
      </c>
    </row>
    <row r="15" spans="2:47" s="41" customFormat="1" ht="22.5" customHeight="1" x14ac:dyDescent="0.3">
      <c r="B15" s="64">
        <v>9</v>
      </c>
      <c r="C15" s="246" t="s">
        <v>8</v>
      </c>
      <c r="D15" s="247"/>
      <c r="E15" s="65"/>
      <c r="F15" s="65"/>
      <c r="G15" s="65"/>
      <c r="H15" s="65"/>
      <c r="I15" s="65"/>
      <c r="J15" s="65"/>
      <c r="K15" s="66"/>
      <c r="L15" s="65"/>
      <c r="M15" s="66"/>
      <c r="N15" s="65"/>
      <c r="O15" s="65"/>
      <c r="P15" s="67" t="s">
        <v>18</v>
      </c>
      <c r="Q15" s="177">
        <f>'DFC 12'!Q15</f>
        <v>0</v>
      </c>
      <c r="R15" s="178">
        <f>'DFC 12'!R15</f>
        <v>0</v>
      </c>
      <c r="S15" s="178">
        <f>'DFC 12'!S15</f>
        <v>0</v>
      </c>
      <c r="T15" s="178">
        <f>'DFC 12'!T15</f>
        <v>0</v>
      </c>
      <c r="U15" s="193" t="s">
        <v>44</v>
      </c>
      <c r="V15" s="89"/>
      <c r="W15" s="178">
        <f>'DFC 12'!W15</f>
        <v>0</v>
      </c>
      <c r="X15" s="178">
        <f>'DFC 12'!X15</f>
        <v>0</v>
      </c>
      <c r="Y15" s="178">
        <f>'DFC 12'!Y15</f>
        <v>0</v>
      </c>
      <c r="Z15" s="68">
        <v>9</v>
      </c>
    </row>
    <row r="16" spans="2:47" s="41" customFormat="1" ht="22.5" customHeight="1" x14ac:dyDescent="0.3">
      <c r="B16" s="64">
        <v>10</v>
      </c>
      <c r="C16" s="246" t="s">
        <v>9</v>
      </c>
      <c r="D16" s="247"/>
      <c r="E16" s="65"/>
      <c r="F16" s="65"/>
      <c r="G16" s="65"/>
      <c r="H16" s="65"/>
      <c r="I16" s="65"/>
      <c r="J16" s="65"/>
      <c r="K16" s="66"/>
      <c r="L16" s="65"/>
      <c r="M16" s="66"/>
      <c r="N16" s="65"/>
      <c r="O16" s="65"/>
      <c r="P16" s="67" t="s">
        <v>18</v>
      </c>
      <c r="Q16" s="177">
        <f>'DFC 12'!Q16</f>
        <v>0</v>
      </c>
      <c r="R16" s="178">
        <f>'DFC 12'!R16</f>
        <v>0</v>
      </c>
      <c r="S16" s="178">
        <f>'DFC 12'!S16</f>
        <v>0</v>
      </c>
      <c r="T16" s="178">
        <f>'DFC 12'!T16</f>
        <v>0</v>
      </c>
      <c r="U16" s="193" t="s">
        <v>45</v>
      </c>
      <c r="V16" s="89"/>
      <c r="W16" s="178">
        <f>'DFC 12'!W16</f>
        <v>0</v>
      </c>
      <c r="X16" s="178">
        <f>'DFC 12'!X16</f>
        <v>0</v>
      </c>
      <c r="Y16" s="178">
        <f>'DFC 12'!Y16</f>
        <v>0</v>
      </c>
      <c r="Z16" s="68">
        <v>10</v>
      </c>
    </row>
    <row r="17" spans="2:26" s="41" customFormat="1" ht="22.5" customHeight="1" x14ac:dyDescent="0.3">
      <c r="B17" s="64">
        <v>11</v>
      </c>
      <c r="C17" s="246" t="s">
        <v>9</v>
      </c>
      <c r="D17" s="247"/>
      <c r="E17" s="65"/>
      <c r="F17" s="65"/>
      <c r="G17" s="65"/>
      <c r="H17" s="65"/>
      <c r="I17" s="65"/>
      <c r="J17" s="65"/>
      <c r="K17" s="66"/>
      <c r="L17" s="65"/>
      <c r="M17" s="66"/>
      <c r="N17" s="65"/>
      <c r="O17" s="65"/>
      <c r="P17" s="67" t="s">
        <v>18</v>
      </c>
      <c r="Q17" s="177">
        <f>'DFC 12'!Q17</f>
        <v>0</v>
      </c>
      <c r="R17" s="178">
        <f>'DFC 12'!R17</f>
        <v>0</v>
      </c>
      <c r="S17" s="178">
        <f>'DFC 12'!S17</f>
        <v>0</v>
      </c>
      <c r="T17" s="178">
        <f>'DFC 12'!T17</f>
        <v>0</v>
      </c>
      <c r="U17" s="193" t="s">
        <v>60</v>
      </c>
      <c r="V17" s="89"/>
      <c r="W17" s="178">
        <f>'DFC 12'!W17</f>
        <v>0</v>
      </c>
      <c r="X17" s="178">
        <f>'DFC 12'!X17</f>
        <v>0</v>
      </c>
      <c r="Y17" s="178">
        <f>'DFC 12'!Y17</f>
        <v>0</v>
      </c>
      <c r="Z17" s="68">
        <v>11</v>
      </c>
    </row>
    <row r="18" spans="2:26" s="41" customFormat="1" ht="22.5" customHeight="1" x14ac:dyDescent="0.3">
      <c r="B18" s="64">
        <v>12</v>
      </c>
      <c r="C18" s="246" t="s">
        <v>9</v>
      </c>
      <c r="D18" s="247"/>
      <c r="E18" s="65"/>
      <c r="F18" s="65"/>
      <c r="G18" s="65"/>
      <c r="H18" s="65"/>
      <c r="I18" s="65"/>
      <c r="J18" s="65"/>
      <c r="K18" s="66"/>
      <c r="L18" s="65"/>
      <c r="M18" s="66"/>
      <c r="N18" s="65"/>
      <c r="O18" s="65"/>
      <c r="P18" s="67" t="s">
        <v>18</v>
      </c>
      <c r="Q18" s="177">
        <f>'DFC 12'!Q18</f>
        <v>0</v>
      </c>
      <c r="R18" s="178">
        <f>'DFC 12'!R18</f>
        <v>0</v>
      </c>
      <c r="S18" s="178">
        <f>'DFC 12'!S18</f>
        <v>0</v>
      </c>
      <c r="T18" s="178">
        <f>'DFC 12'!T18</f>
        <v>0</v>
      </c>
      <c r="U18" s="193" t="s">
        <v>61</v>
      </c>
      <c r="V18" s="89"/>
      <c r="W18" s="178">
        <f>'DFC 12'!W18</f>
        <v>0</v>
      </c>
      <c r="X18" s="178">
        <f>'DFC 12'!X18</f>
        <v>0</v>
      </c>
      <c r="Y18" s="178">
        <f>'DFC 12'!Y18</f>
        <v>0</v>
      </c>
      <c r="Z18" s="68">
        <v>12</v>
      </c>
    </row>
    <row r="19" spans="2:26" s="41" customFormat="1" ht="22.5" customHeight="1" x14ac:dyDescent="0.3">
      <c r="B19" s="64">
        <v>13</v>
      </c>
      <c r="C19" s="246" t="s">
        <v>9</v>
      </c>
      <c r="D19" s="247"/>
      <c r="E19" s="65"/>
      <c r="F19" s="65"/>
      <c r="G19" s="65"/>
      <c r="H19" s="65"/>
      <c r="I19" s="65"/>
      <c r="J19" s="65"/>
      <c r="K19" s="66"/>
      <c r="L19" s="65"/>
      <c r="M19" s="66"/>
      <c r="N19" s="65"/>
      <c r="O19" s="65"/>
      <c r="P19" s="67" t="s">
        <v>18</v>
      </c>
      <c r="Q19" s="177">
        <f>'DFC 12'!Q19</f>
        <v>0</v>
      </c>
      <c r="R19" s="178">
        <f>'DFC 12'!R19</f>
        <v>0</v>
      </c>
      <c r="S19" s="178">
        <f>'DFC 12'!S19</f>
        <v>0</v>
      </c>
      <c r="T19" s="178">
        <f>'DFC 12'!T19</f>
        <v>0</v>
      </c>
      <c r="U19" s="193" t="s">
        <v>62</v>
      </c>
      <c r="V19" s="89"/>
      <c r="W19" s="178">
        <f>'DFC 12'!W19</f>
        <v>0</v>
      </c>
      <c r="X19" s="178">
        <f>'DFC 12'!X19</f>
        <v>0</v>
      </c>
      <c r="Y19" s="178">
        <f>'DFC 12'!Y19</f>
        <v>0</v>
      </c>
      <c r="Z19" s="68">
        <v>13</v>
      </c>
    </row>
    <row r="20" spans="2:26" s="41" customFormat="1" ht="22.5" customHeight="1" x14ac:dyDescent="0.3">
      <c r="B20" s="64">
        <v>14</v>
      </c>
      <c r="C20" s="246" t="s">
        <v>10</v>
      </c>
      <c r="D20" s="247"/>
      <c r="E20" s="65"/>
      <c r="F20" s="65"/>
      <c r="G20" s="65"/>
      <c r="H20" s="65"/>
      <c r="I20" s="65"/>
      <c r="J20" s="65"/>
      <c r="K20" s="66"/>
      <c r="L20" s="65"/>
      <c r="M20" s="66"/>
      <c r="N20" s="65"/>
      <c r="O20" s="65"/>
      <c r="P20" s="67" t="s">
        <v>18</v>
      </c>
      <c r="Q20" s="177">
        <f>'DFC 12'!Q20</f>
        <v>0</v>
      </c>
      <c r="R20" s="178">
        <f>'DFC 12'!R20</f>
        <v>0</v>
      </c>
      <c r="S20" s="178">
        <f>'DFC 12'!S20</f>
        <v>0</v>
      </c>
      <c r="T20" s="178">
        <f>'DFC 12'!T20</f>
        <v>0</v>
      </c>
      <c r="U20" s="193" t="s">
        <v>78</v>
      </c>
      <c r="V20" s="89"/>
      <c r="W20" s="178">
        <f>'DFC 12'!W20</f>
        <v>0</v>
      </c>
      <c r="X20" s="178">
        <f>'DFC 12'!X20</f>
        <v>0</v>
      </c>
      <c r="Y20" s="178">
        <f>'DFC 12'!Y20</f>
        <v>0</v>
      </c>
      <c r="Z20" s="68">
        <v>14</v>
      </c>
    </row>
    <row r="21" spans="2:26" s="41" customFormat="1" ht="22.5" customHeight="1" x14ac:dyDescent="0.3">
      <c r="B21" s="64">
        <v>15</v>
      </c>
      <c r="C21" s="246" t="s">
        <v>9</v>
      </c>
      <c r="D21" s="247"/>
      <c r="E21" s="65"/>
      <c r="F21" s="65"/>
      <c r="G21" s="65"/>
      <c r="H21" s="65"/>
      <c r="I21" s="65"/>
      <c r="J21" s="65"/>
      <c r="K21" s="66"/>
      <c r="L21" s="65"/>
      <c r="M21" s="66"/>
      <c r="N21" s="65"/>
      <c r="O21" s="65"/>
      <c r="P21" s="67" t="s">
        <v>18</v>
      </c>
      <c r="Q21" s="177">
        <f>'DFC 12'!Q21</f>
        <v>0</v>
      </c>
      <c r="R21" s="178">
        <f>'DFC 12'!R21</f>
        <v>0</v>
      </c>
      <c r="S21" s="178">
        <f>'DFC 12'!S21</f>
        <v>0</v>
      </c>
      <c r="T21" s="178">
        <f>'DFC 12'!T21</f>
        <v>0</v>
      </c>
      <c r="U21" s="193" t="s">
        <v>46</v>
      </c>
      <c r="V21" s="89"/>
      <c r="W21" s="178">
        <f>'DFC 12'!W21</f>
        <v>0</v>
      </c>
      <c r="X21" s="178">
        <f>'DFC 12'!X21</f>
        <v>0</v>
      </c>
      <c r="Y21" s="178">
        <f>'DFC 12'!Y21</f>
        <v>0</v>
      </c>
      <c r="Z21" s="68">
        <v>15</v>
      </c>
    </row>
    <row r="22" spans="2:26" s="41" customFormat="1" ht="22.5" customHeight="1" x14ac:dyDescent="0.3">
      <c r="B22" s="64">
        <v>16</v>
      </c>
      <c r="C22" s="246" t="s">
        <v>9</v>
      </c>
      <c r="D22" s="247"/>
      <c r="E22" s="65"/>
      <c r="F22" s="65"/>
      <c r="G22" s="65"/>
      <c r="H22" s="65"/>
      <c r="I22" s="65"/>
      <c r="J22" s="65"/>
      <c r="K22" s="66"/>
      <c r="L22" s="65"/>
      <c r="M22" s="66"/>
      <c r="N22" s="65"/>
      <c r="O22" s="65"/>
      <c r="P22" s="67" t="s">
        <v>18</v>
      </c>
      <c r="Q22" s="177">
        <f>'DFC 12'!Q22</f>
        <v>0</v>
      </c>
      <c r="R22" s="178">
        <f>'DFC 12'!R22</f>
        <v>0</v>
      </c>
      <c r="S22" s="178">
        <f>'DFC 12'!S22</f>
        <v>0</v>
      </c>
      <c r="T22" s="178">
        <f>'DFC 12'!T22</f>
        <v>0</v>
      </c>
      <c r="U22" s="208" t="s">
        <v>142</v>
      </c>
      <c r="V22" s="89"/>
      <c r="W22" s="178">
        <f>'DFC 12'!W22</f>
        <v>0</v>
      </c>
      <c r="X22" s="178">
        <f>'DFC 12'!X22</f>
        <v>0</v>
      </c>
      <c r="Y22" s="178">
        <f>'DFC 12'!Y22</f>
        <v>0</v>
      </c>
      <c r="Z22" s="68">
        <v>16</v>
      </c>
    </row>
    <row r="23" spans="2:26" s="41" customFormat="1" ht="22.5" customHeight="1" x14ac:dyDescent="0.3">
      <c r="B23" s="64">
        <v>17</v>
      </c>
      <c r="C23" s="246" t="s">
        <v>9</v>
      </c>
      <c r="D23" s="247"/>
      <c r="E23" s="65"/>
      <c r="F23" s="65"/>
      <c r="G23" s="65"/>
      <c r="H23" s="65"/>
      <c r="I23" s="65"/>
      <c r="J23" s="65"/>
      <c r="K23" s="66"/>
      <c r="L23" s="65"/>
      <c r="M23" s="66"/>
      <c r="N23" s="65"/>
      <c r="O23" s="65"/>
      <c r="P23" s="67" t="s">
        <v>18</v>
      </c>
      <c r="Q23" s="177">
        <f>'DFC 12'!Q23</f>
        <v>0</v>
      </c>
      <c r="R23" s="178">
        <f>'DFC 12'!R23</f>
        <v>0</v>
      </c>
      <c r="S23" s="178">
        <f>'DFC 12'!S23</f>
        <v>0</v>
      </c>
      <c r="T23" s="178">
        <f>'DFC 12'!T23</f>
        <v>0</v>
      </c>
      <c r="U23" s="69" t="s">
        <v>47</v>
      </c>
      <c r="V23" s="89"/>
      <c r="W23" s="178">
        <f>'DFC 12'!W23</f>
        <v>0</v>
      </c>
      <c r="X23" s="178">
        <f>'DFC 12'!X23</f>
        <v>0</v>
      </c>
      <c r="Y23" s="178">
        <f>'DFC 12'!Y23</f>
        <v>0</v>
      </c>
      <c r="Z23" s="68">
        <v>17</v>
      </c>
    </row>
    <row r="24" spans="2:26" s="41" customFormat="1" ht="22.5" customHeight="1" x14ac:dyDescent="0.3">
      <c r="B24" s="64">
        <v>18</v>
      </c>
      <c r="C24" s="246" t="s">
        <v>9</v>
      </c>
      <c r="D24" s="247"/>
      <c r="E24" s="65"/>
      <c r="F24" s="65"/>
      <c r="G24" s="65"/>
      <c r="H24" s="65"/>
      <c r="I24" s="65"/>
      <c r="J24" s="65"/>
      <c r="K24" s="66"/>
      <c r="L24" s="65"/>
      <c r="M24" s="66"/>
      <c r="N24" s="65"/>
      <c r="O24" s="65"/>
      <c r="P24" s="67" t="s">
        <v>18</v>
      </c>
      <c r="Q24" s="177">
        <f>'DFC 12'!Q24</f>
        <v>0</v>
      </c>
      <c r="R24" s="178">
        <f>'DFC 12'!R24</f>
        <v>0</v>
      </c>
      <c r="S24" s="178">
        <f>'DFC 12'!S24</f>
        <v>0</v>
      </c>
      <c r="T24" s="178">
        <f>'DFC 12'!T24</f>
        <v>0</v>
      </c>
      <c r="U24" s="193" t="s">
        <v>48</v>
      </c>
      <c r="V24" s="89"/>
      <c r="W24" s="178">
        <f>'DFC 12'!W24</f>
        <v>0</v>
      </c>
      <c r="X24" s="178">
        <f>'DFC 12'!X24</f>
        <v>0</v>
      </c>
      <c r="Y24" s="178">
        <f>'DFC 12'!Y24</f>
        <v>0</v>
      </c>
      <c r="Z24" s="68">
        <v>18</v>
      </c>
    </row>
    <row r="25" spans="2:26" s="41" customFormat="1" ht="22.5" customHeight="1" thickBot="1" x14ac:dyDescent="0.35">
      <c r="B25" s="64">
        <v>19</v>
      </c>
      <c r="C25" s="246" t="s">
        <v>9</v>
      </c>
      <c r="D25" s="247"/>
      <c r="E25" s="65"/>
      <c r="F25" s="65"/>
      <c r="G25" s="65"/>
      <c r="H25" s="65"/>
      <c r="I25" s="65"/>
      <c r="J25" s="65"/>
      <c r="K25" s="66"/>
      <c r="L25" s="65"/>
      <c r="M25" s="66"/>
      <c r="N25" s="65"/>
      <c r="O25" s="65"/>
      <c r="P25" s="67" t="s">
        <v>18</v>
      </c>
      <c r="Q25" s="180">
        <f>'DFC 12'!Q25</f>
        <v>0</v>
      </c>
      <c r="R25" s="181">
        <f>'DFC 12'!R25</f>
        <v>0</v>
      </c>
      <c r="S25" s="181">
        <f>'DFC 12'!S25</f>
        <v>0</v>
      </c>
      <c r="T25" s="181">
        <f>'DFC 12'!T25</f>
        <v>0</v>
      </c>
      <c r="U25" s="193" t="s">
        <v>49</v>
      </c>
      <c r="V25" s="89"/>
      <c r="W25" s="178">
        <f>'DFC 12'!W25</f>
        <v>0</v>
      </c>
      <c r="X25" s="178">
        <f>'DFC 12'!X25</f>
        <v>0</v>
      </c>
      <c r="Y25" s="178">
        <f>'DFC 12'!Y25</f>
        <v>0</v>
      </c>
      <c r="Z25" s="68">
        <v>19</v>
      </c>
    </row>
    <row r="26" spans="2:26" s="41" customFormat="1" ht="22.5" customHeight="1" x14ac:dyDescent="0.3">
      <c r="B26" s="64">
        <v>20</v>
      </c>
      <c r="C26" s="256" t="s">
        <v>11</v>
      </c>
      <c r="D26" s="257"/>
      <c r="E26" s="65"/>
      <c r="F26" s="65"/>
      <c r="G26" s="65"/>
      <c r="H26" s="65"/>
      <c r="I26" s="65"/>
      <c r="J26" s="65"/>
      <c r="K26" s="66"/>
      <c r="L26" s="65"/>
      <c r="M26" s="66"/>
      <c r="N26" s="65"/>
      <c r="O26" s="65"/>
      <c r="P26" s="67"/>
      <c r="Q26" s="198" t="str">
        <f>IF(SUM(Q8:Q25)=0," ",(SUM(Q8:Q25)))</f>
        <v xml:space="preserve"> </v>
      </c>
      <c r="R26" s="197" t="str">
        <f>IF(SUM(R8:R25)=0," ",(SUM(R8:R25)))</f>
        <v xml:space="preserve"> </v>
      </c>
      <c r="S26" s="197" t="str">
        <f>IF(SUM(S8:S25)=0," ",(SUM(S8:S25)))</f>
        <v xml:space="preserve"> </v>
      </c>
      <c r="T26" s="197" t="str">
        <f>IF(SUM(T8:T25)=0," ",(SUM(T8:T25)))</f>
        <v xml:space="preserve"> </v>
      </c>
      <c r="U26" s="193" t="s">
        <v>50</v>
      </c>
      <c r="V26" s="89"/>
      <c r="W26" s="178">
        <f>'DFC 12'!W26</f>
        <v>0</v>
      </c>
      <c r="X26" s="178">
        <f>'DFC 12'!X26</f>
        <v>0</v>
      </c>
      <c r="Y26" s="178">
        <f>'DFC 12'!Y26</f>
        <v>0</v>
      </c>
      <c r="Z26" s="68">
        <v>20</v>
      </c>
    </row>
    <row r="27" spans="2:26" s="41" customFormat="1" ht="22.5" customHeight="1" thickBot="1" x14ac:dyDescent="0.35">
      <c r="B27" s="64">
        <v>21</v>
      </c>
      <c r="C27" s="258" t="s">
        <v>12</v>
      </c>
      <c r="D27" s="259"/>
      <c r="E27" s="65"/>
      <c r="F27" s="65"/>
      <c r="G27" s="65"/>
      <c r="H27" s="65"/>
      <c r="I27" s="65"/>
      <c r="J27" s="65"/>
      <c r="K27" s="66"/>
      <c r="L27" s="65"/>
      <c r="M27" s="66"/>
      <c r="N27" s="65"/>
      <c r="O27" s="65"/>
      <c r="P27" s="67" t="s">
        <v>25</v>
      </c>
      <c r="Q27" s="180">
        <f>'DFC 12'!Q27</f>
        <v>0</v>
      </c>
      <c r="R27" s="181">
        <f>'DFC 12'!R27</f>
        <v>0</v>
      </c>
      <c r="S27" s="181">
        <f>'DFC 12'!S27</f>
        <v>0</v>
      </c>
      <c r="T27" s="181">
        <f>'DFC 12'!T27</f>
        <v>0</v>
      </c>
      <c r="U27" s="208"/>
      <c r="V27" s="89"/>
      <c r="W27" s="181">
        <f>'DFC 12'!W27</f>
        <v>0</v>
      </c>
      <c r="X27" s="181">
        <f>'DFC 12'!X27</f>
        <v>0</v>
      </c>
      <c r="Y27" s="181">
        <f>'DFC 12'!Y27</f>
        <v>0</v>
      </c>
      <c r="Z27" s="68">
        <v>21</v>
      </c>
    </row>
    <row r="28" spans="2:26" s="41" customFormat="1" ht="22.5" customHeight="1" thickBot="1" x14ac:dyDescent="0.35">
      <c r="B28" s="64">
        <v>22</v>
      </c>
      <c r="C28" s="256" t="s">
        <v>13</v>
      </c>
      <c r="D28" s="257"/>
      <c r="E28" s="65"/>
      <c r="F28" s="65"/>
      <c r="G28" s="65"/>
      <c r="H28" s="65"/>
      <c r="I28" s="65"/>
      <c r="J28" s="65"/>
      <c r="K28" s="66"/>
      <c r="L28" s="65"/>
      <c r="M28" s="66"/>
      <c r="N28" s="65"/>
      <c r="O28" s="65"/>
      <c r="P28" s="67"/>
      <c r="Q28" s="199"/>
      <c r="R28" s="200" t="str">
        <f>IF(SUM(R26:R27)=0," ",(SUM(R26:R27)))</f>
        <v xml:space="preserve"> </v>
      </c>
      <c r="S28" s="200" t="str">
        <f>IF(SUM(S26:S27)=0," ",(SUM(S26:S27)))</f>
        <v xml:space="preserve"> </v>
      </c>
      <c r="T28" s="200" t="str">
        <f>IF(SUM(T26:T27)=0," ",(SUM(T26:T27)))</f>
        <v xml:space="preserve"> </v>
      </c>
      <c r="U28" s="70" t="s">
        <v>51</v>
      </c>
      <c r="V28" s="90"/>
      <c r="W28" s="197" t="str">
        <f>IF(SUM(W7:W27)=0," ",(SUM(W7:W27)))</f>
        <v xml:space="preserve"> </v>
      </c>
      <c r="X28" s="197" t="str">
        <f>IF(SUM(X7:X27)=0," ",(SUM(X7:X27)))</f>
        <v xml:space="preserve"> </v>
      </c>
      <c r="Y28" s="197" t="str">
        <f>IF(SUM(Y7:Y27)=0," ",(SUM(Y7:Y27)))</f>
        <v xml:space="preserve"> </v>
      </c>
      <c r="Z28" s="68">
        <v>22</v>
      </c>
    </row>
    <row r="29" spans="2:26" s="41" customFormat="1" ht="22.5" customHeight="1" x14ac:dyDescent="0.3">
      <c r="B29" s="64">
        <v>23</v>
      </c>
      <c r="C29" s="258" t="s">
        <v>14</v>
      </c>
      <c r="D29" s="259"/>
      <c r="E29" s="65"/>
      <c r="F29" s="65"/>
      <c r="G29" s="65"/>
      <c r="H29" s="65"/>
      <c r="I29" s="65"/>
      <c r="J29" s="65"/>
      <c r="K29" s="66"/>
      <c r="L29" s="65"/>
      <c r="M29" s="66"/>
      <c r="N29" s="65"/>
      <c r="O29" s="65"/>
      <c r="P29" s="67" t="s">
        <v>26</v>
      </c>
      <c r="Q29" s="198"/>
      <c r="R29" s="197"/>
      <c r="S29" s="197"/>
      <c r="T29" s="197"/>
      <c r="U29" s="193" t="s">
        <v>52</v>
      </c>
      <c r="V29" s="89"/>
      <c r="W29" s="178">
        <f>'DFC 12'!W29</f>
        <v>0</v>
      </c>
      <c r="X29" s="178">
        <f>'DFC 12'!X29</f>
        <v>0</v>
      </c>
      <c r="Y29" s="178">
        <f>'DFC 12'!Y29</f>
        <v>0</v>
      </c>
      <c r="Z29" s="68">
        <v>23</v>
      </c>
    </row>
    <row r="30" spans="2:26" s="41" customFormat="1" ht="22.5" customHeight="1" x14ac:dyDescent="0.3">
      <c r="B30" s="64">
        <v>24</v>
      </c>
      <c r="C30" s="258" t="s">
        <v>15</v>
      </c>
      <c r="D30" s="259"/>
      <c r="E30" s="65"/>
      <c r="F30" s="65"/>
      <c r="G30" s="65"/>
      <c r="H30" s="65"/>
      <c r="I30" s="65"/>
      <c r="J30" s="65"/>
      <c r="K30" s="66"/>
      <c r="L30" s="65"/>
      <c r="M30" s="66"/>
      <c r="N30" s="65"/>
      <c r="O30" s="65"/>
      <c r="P30" s="67" t="s">
        <v>26</v>
      </c>
      <c r="Q30" s="177"/>
      <c r="R30" s="178"/>
      <c r="S30" s="178"/>
      <c r="T30" s="178"/>
      <c r="U30" s="193" t="s">
        <v>53</v>
      </c>
      <c r="V30" s="89"/>
      <c r="W30" s="178">
        <f>Commissions!E14</f>
        <v>0</v>
      </c>
      <c r="X30" s="178">
        <f>Commissions!F14</f>
        <v>0</v>
      </c>
      <c r="Y30" s="178">
        <f>Commissions!G14</f>
        <v>0</v>
      </c>
      <c r="Z30" s="68">
        <v>24</v>
      </c>
    </row>
    <row r="31" spans="2:26" s="41" customFormat="1" ht="22.5" customHeight="1" x14ac:dyDescent="0.3">
      <c r="B31" s="64">
        <v>25</v>
      </c>
      <c r="C31" s="71" t="s">
        <v>16</v>
      </c>
      <c r="D31" s="72"/>
      <c r="E31" s="209"/>
      <c r="F31" s="65" t="s">
        <v>83</v>
      </c>
      <c r="G31" s="209"/>
      <c r="H31" s="65" t="s">
        <v>83</v>
      </c>
      <c r="I31" s="210"/>
      <c r="J31" s="65" t="s">
        <v>39</v>
      </c>
      <c r="K31" s="73">
        <v>9</v>
      </c>
      <c r="L31" s="74" t="s">
        <v>83</v>
      </c>
      <c r="M31" s="73">
        <v>30</v>
      </c>
      <c r="N31" s="74" t="s">
        <v>83</v>
      </c>
      <c r="O31" s="211"/>
      <c r="P31" s="67" t="s">
        <v>27</v>
      </c>
      <c r="Q31" s="177"/>
      <c r="R31" s="178"/>
      <c r="S31" s="178"/>
      <c r="T31" s="178"/>
      <c r="U31" s="193" t="s">
        <v>54</v>
      </c>
      <c r="V31" s="89"/>
      <c r="W31" s="178">
        <f>Commissions!E14</f>
        <v>0</v>
      </c>
      <c r="X31" s="178">
        <f>Commissions!F14</f>
        <v>0</v>
      </c>
      <c r="Y31" s="178">
        <f>Commissions!G14</f>
        <v>0</v>
      </c>
      <c r="Z31" s="68">
        <v>25</v>
      </c>
    </row>
    <row r="32" spans="2:26" s="41" customFormat="1" ht="22.5" customHeight="1" x14ac:dyDescent="0.3">
      <c r="B32" s="64">
        <v>26</v>
      </c>
      <c r="C32" s="71" t="s">
        <v>17</v>
      </c>
      <c r="D32" s="72"/>
      <c r="E32" s="75">
        <v>10</v>
      </c>
      <c r="F32" s="65" t="s">
        <v>83</v>
      </c>
      <c r="G32" s="75">
        <v>1</v>
      </c>
      <c r="H32" s="65" t="s">
        <v>83</v>
      </c>
      <c r="I32" s="212"/>
      <c r="J32" s="65" t="s">
        <v>39</v>
      </c>
      <c r="K32" s="211"/>
      <c r="L32" s="76" t="s">
        <v>83</v>
      </c>
      <c r="M32" s="213"/>
      <c r="N32" s="77" t="s">
        <v>83</v>
      </c>
      <c r="O32" s="214"/>
      <c r="P32" s="67" t="s">
        <v>27</v>
      </c>
      <c r="Q32" s="177"/>
      <c r="R32" s="178"/>
      <c r="S32" s="178"/>
      <c r="T32" s="178"/>
      <c r="U32" s="193" t="s">
        <v>86</v>
      </c>
      <c r="V32" s="89"/>
      <c r="W32" s="178"/>
      <c r="X32" s="178"/>
      <c r="Y32" s="178"/>
      <c r="Z32" s="68">
        <v>26</v>
      </c>
    </row>
    <row r="33" spans="2:30" s="41" customFormat="1" ht="22.5" customHeight="1" x14ac:dyDescent="0.3">
      <c r="B33" s="64">
        <v>27</v>
      </c>
      <c r="C33" s="258" t="s">
        <v>19</v>
      </c>
      <c r="D33" s="259"/>
      <c r="E33" s="70"/>
      <c r="F33" s="65"/>
      <c r="G33" s="70"/>
      <c r="H33" s="65"/>
      <c r="I33" s="70"/>
      <c r="J33" s="65"/>
      <c r="K33" s="78"/>
      <c r="L33" s="70"/>
      <c r="M33" s="78"/>
      <c r="N33" s="70"/>
      <c r="O33" s="70"/>
      <c r="P33" s="67" t="s">
        <v>21</v>
      </c>
      <c r="Q33" s="177"/>
      <c r="R33" s="178"/>
      <c r="S33" s="178"/>
      <c r="T33" s="178"/>
      <c r="U33" s="72" t="s">
        <v>55</v>
      </c>
      <c r="V33" s="91"/>
      <c r="W33" s="178"/>
      <c r="X33" s="178"/>
      <c r="Y33" s="178"/>
      <c r="Z33" s="68">
        <v>27</v>
      </c>
    </row>
    <row r="34" spans="2:30" s="41" customFormat="1" ht="22.5" customHeight="1" x14ac:dyDescent="0.3">
      <c r="B34" s="64">
        <v>28</v>
      </c>
      <c r="C34" s="258" t="s">
        <v>69</v>
      </c>
      <c r="D34" s="259"/>
      <c r="E34" s="65"/>
      <c r="F34" s="65"/>
      <c r="G34" s="65"/>
      <c r="H34" s="65"/>
      <c r="I34" s="65"/>
      <c r="J34" s="65"/>
      <c r="K34" s="66"/>
      <c r="L34" s="65"/>
      <c r="M34" s="66"/>
      <c r="N34" s="65"/>
      <c r="O34" s="65"/>
      <c r="P34" s="67" t="s">
        <v>21</v>
      </c>
      <c r="Q34" s="177"/>
      <c r="R34" s="178"/>
      <c r="S34" s="178"/>
      <c r="T34" s="178"/>
      <c r="U34" s="72" t="s">
        <v>56</v>
      </c>
      <c r="V34" s="91"/>
      <c r="W34" s="145"/>
      <c r="X34" s="145"/>
      <c r="Y34" s="145"/>
      <c r="Z34" s="68">
        <v>28</v>
      </c>
    </row>
    <row r="35" spans="2:30" s="41" customFormat="1" ht="22.5" customHeight="1" x14ac:dyDescent="0.3">
      <c r="B35" s="64">
        <v>29</v>
      </c>
      <c r="C35" s="258" t="s">
        <v>20</v>
      </c>
      <c r="D35" s="259"/>
      <c r="E35" s="65"/>
      <c r="F35" s="65"/>
      <c r="G35" s="65"/>
      <c r="H35" s="65"/>
      <c r="I35" s="65"/>
      <c r="J35" s="65"/>
      <c r="K35" s="66"/>
      <c r="L35" s="65"/>
      <c r="M35" s="66"/>
      <c r="N35" s="65"/>
      <c r="O35" s="65"/>
      <c r="P35" s="67" t="s">
        <v>21</v>
      </c>
      <c r="Q35" s="177"/>
      <c r="R35" s="178"/>
      <c r="S35" s="178"/>
      <c r="T35" s="178"/>
      <c r="U35" s="193" t="s">
        <v>57</v>
      </c>
      <c r="V35" s="89"/>
      <c r="W35" s="178">
        <f>'DFC 12'!W35</f>
        <v>0</v>
      </c>
      <c r="X35" s="178">
        <f>'DFC 12'!X35</f>
        <v>0</v>
      </c>
      <c r="Y35" s="178">
        <f>'DFC 12'!Y35</f>
        <v>0</v>
      </c>
      <c r="Z35" s="68">
        <v>29</v>
      </c>
    </row>
    <row r="36" spans="2:30" s="41" customFormat="1" ht="22.5" customHeight="1" thickBot="1" x14ac:dyDescent="0.35">
      <c r="B36" s="64">
        <v>30</v>
      </c>
      <c r="C36" s="192" t="s">
        <v>82</v>
      </c>
      <c r="D36" s="193"/>
      <c r="E36" s="65"/>
      <c r="F36" s="65"/>
      <c r="G36" s="65"/>
      <c r="H36" s="65"/>
      <c r="I36" s="65"/>
      <c r="J36" s="65"/>
      <c r="K36" s="66"/>
      <c r="L36" s="65"/>
      <c r="M36" s="66"/>
      <c r="N36" s="65"/>
      <c r="O36" s="65"/>
      <c r="P36" s="67" t="s">
        <v>21</v>
      </c>
      <c r="Q36" s="180"/>
      <c r="R36" s="181"/>
      <c r="S36" s="181"/>
      <c r="T36" s="181"/>
      <c r="U36" s="193" t="s">
        <v>58</v>
      </c>
      <c r="V36" s="89"/>
      <c r="W36" s="178">
        <f>'DFC 12'!W36</f>
        <v>0</v>
      </c>
      <c r="X36" s="178">
        <f>'DFC 12'!X36</f>
        <v>0</v>
      </c>
      <c r="Y36" s="178">
        <f>'DFC 12'!Y36</f>
        <v>0</v>
      </c>
      <c r="Z36" s="68">
        <v>30</v>
      </c>
    </row>
    <row r="37" spans="2:30" s="41" customFormat="1" ht="22.5" customHeight="1" thickBot="1" x14ac:dyDescent="0.35">
      <c r="B37" s="64">
        <v>31</v>
      </c>
      <c r="C37" s="256" t="s">
        <v>72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01"/>
      <c r="R37" s="202"/>
      <c r="S37" s="202"/>
      <c r="T37" s="202"/>
      <c r="U37" s="193" t="s">
        <v>59</v>
      </c>
      <c r="V37" s="89"/>
      <c r="W37" s="178">
        <f>'DFC 12'!W37</f>
        <v>0</v>
      </c>
      <c r="X37" s="178">
        <f>'DFC 12'!X37</f>
        <v>0</v>
      </c>
      <c r="Y37" s="178">
        <f>'DFC 12'!Y37</f>
        <v>0</v>
      </c>
      <c r="Z37" s="68">
        <v>31</v>
      </c>
    </row>
    <row r="38" spans="2:30" s="41" customFormat="1" ht="22.5" customHeight="1" x14ac:dyDescent="0.3">
      <c r="B38" s="64">
        <v>32</v>
      </c>
      <c r="C38" s="258" t="s">
        <v>73</v>
      </c>
      <c r="D38" s="259"/>
      <c r="E38" s="259"/>
      <c r="F38" s="259"/>
      <c r="G38" s="259"/>
      <c r="H38" s="259"/>
      <c r="I38" s="259"/>
      <c r="J38" s="259"/>
      <c r="K38" s="259"/>
      <c r="L38" s="65"/>
      <c r="M38" s="66"/>
      <c r="N38" s="65"/>
      <c r="O38" s="65"/>
      <c r="P38" s="67"/>
      <c r="Q38" s="198"/>
      <c r="R38" s="197" t="str">
        <f>R28</f>
        <v xml:space="preserve"> </v>
      </c>
      <c r="S38" s="197" t="str">
        <f>S28</f>
        <v xml:space="preserve"> </v>
      </c>
      <c r="T38" s="197" t="str">
        <f>T28</f>
        <v xml:space="preserve"> </v>
      </c>
      <c r="U38" s="193" t="s">
        <v>67</v>
      </c>
      <c r="V38" s="89"/>
      <c r="W38" s="178">
        <f>'DFC 12'!W38</f>
        <v>0</v>
      </c>
      <c r="X38" s="178">
        <f>'DFC 12'!X38</f>
        <v>0</v>
      </c>
      <c r="Y38" s="178">
        <f>'DFC 12'!Y38</f>
        <v>0</v>
      </c>
      <c r="Z38" s="68">
        <v>32</v>
      </c>
    </row>
    <row r="39" spans="2:30" s="41" customFormat="1" ht="22.5" customHeight="1" x14ac:dyDescent="0.3">
      <c r="B39" s="64">
        <v>33</v>
      </c>
      <c r="C39" s="258" t="s">
        <v>22</v>
      </c>
      <c r="D39" s="259"/>
      <c r="E39" s="65"/>
      <c r="F39" s="65"/>
      <c r="G39" s="65"/>
      <c r="H39" s="65"/>
      <c r="I39" s="65"/>
      <c r="J39" s="65"/>
      <c r="K39" s="66"/>
      <c r="L39" s="65"/>
      <c r="M39" s="66"/>
      <c r="N39" s="65"/>
      <c r="O39" s="65"/>
      <c r="P39" s="67"/>
      <c r="Q39" s="177"/>
      <c r="R39" s="178">
        <f>'DFC 12'!R39</f>
        <v>0</v>
      </c>
      <c r="S39" s="178">
        <f>'DFC 12'!S39</f>
        <v>0</v>
      </c>
      <c r="T39" s="178">
        <f>'DFC 12'!T39</f>
        <v>0</v>
      </c>
      <c r="U39" s="208" t="s">
        <v>120</v>
      </c>
      <c r="V39" s="89"/>
      <c r="W39" s="145"/>
      <c r="X39" s="145"/>
      <c r="Y39" s="145"/>
      <c r="Z39" s="68">
        <v>33</v>
      </c>
    </row>
    <row r="40" spans="2:30" s="41" customFormat="1" ht="22.5" customHeight="1" x14ac:dyDescent="0.3">
      <c r="B40" s="64">
        <v>34</v>
      </c>
      <c r="C40" s="258" t="s">
        <v>23</v>
      </c>
      <c r="D40" s="259"/>
      <c r="E40" s="65"/>
      <c r="F40" s="65"/>
      <c r="G40" s="65"/>
      <c r="H40" s="65"/>
      <c r="I40" s="65"/>
      <c r="J40" s="65"/>
      <c r="K40" s="66"/>
      <c r="L40" s="65"/>
      <c r="M40" s="66"/>
      <c r="N40" s="65"/>
      <c r="O40" s="65"/>
      <c r="P40" s="67" t="s">
        <v>21</v>
      </c>
      <c r="Q40" s="177"/>
      <c r="R40" s="179"/>
      <c r="S40" s="182" t="s">
        <v>39</v>
      </c>
      <c r="T40" s="182" t="s">
        <v>39</v>
      </c>
      <c r="U40" s="215" t="str">
        <f>Deductions!A41</f>
        <v>Extra 1 - Right</v>
      </c>
      <c r="V40" s="89"/>
      <c r="W40" s="178">
        <f>'DFC 12'!W40</f>
        <v>0</v>
      </c>
      <c r="X40" s="178">
        <f>'DFC 12'!X40</f>
        <v>0</v>
      </c>
      <c r="Y40" s="178">
        <f>'DFC 12'!Y40</f>
        <v>0</v>
      </c>
      <c r="Z40" s="68">
        <v>34</v>
      </c>
    </row>
    <row r="41" spans="2:30" s="41" customFormat="1" ht="22.5" customHeight="1" x14ac:dyDescent="0.3">
      <c r="B41" s="64">
        <v>35</v>
      </c>
      <c r="C41" s="286"/>
      <c r="D41" s="287"/>
      <c r="E41" s="65"/>
      <c r="F41" s="65"/>
      <c r="G41" s="65"/>
      <c r="H41" s="65"/>
      <c r="I41" s="65"/>
      <c r="J41" s="65"/>
      <c r="K41" s="66"/>
      <c r="L41" s="65"/>
      <c r="M41" s="66"/>
      <c r="N41" s="65"/>
      <c r="O41" s="65"/>
      <c r="P41" s="67"/>
      <c r="Q41" s="177"/>
      <c r="R41" s="178">
        <f>'DFC 12'!R41</f>
        <v>0</v>
      </c>
      <c r="S41" s="179">
        <f>'DFC 12'!S41</f>
        <v>0</v>
      </c>
      <c r="T41" s="178">
        <f>'DFC 12'!T41</f>
        <v>0</v>
      </c>
      <c r="U41" s="215" t="str">
        <f>Deductions!A49</f>
        <v>Extra 2 - Right</v>
      </c>
      <c r="V41" s="89"/>
      <c r="W41" s="178">
        <f>'DFC 12'!W41</f>
        <v>0</v>
      </c>
      <c r="X41" s="178">
        <f>'DFC 12'!X41</f>
        <v>0</v>
      </c>
      <c r="Y41" s="178">
        <f>'DFC 12'!Y41</f>
        <v>0</v>
      </c>
      <c r="Z41" s="68">
        <v>35</v>
      </c>
    </row>
    <row r="42" spans="2:30" s="41" customFormat="1" ht="22.5" customHeight="1" thickBot="1" x14ac:dyDescent="0.35">
      <c r="B42" s="64">
        <v>36</v>
      </c>
      <c r="C42" s="288" t="str">
        <f>Deductions!A65</f>
        <v>Extra 1 - Left</v>
      </c>
      <c r="D42" s="289"/>
      <c r="E42" s="65"/>
      <c r="F42" s="65"/>
      <c r="G42" s="65"/>
      <c r="H42" s="65"/>
      <c r="I42" s="65"/>
      <c r="J42" s="65"/>
      <c r="K42" s="66"/>
      <c r="L42" s="65"/>
      <c r="M42" s="66"/>
      <c r="N42" s="65"/>
      <c r="O42" s="65"/>
      <c r="P42" s="67"/>
      <c r="Q42" s="180"/>
      <c r="R42" s="181">
        <f>'DFC 12'!R42</f>
        <v>0</v>
      </c>
      <c r="S42" s="181">
        <f>'DFC 12'!S42</f>
        <v>0</v>
      </c>
      <c r="T42" s="181">
        <f>'DFC 12'!T42</f>
        <v>0</v>
      </c>
      <c r="U42" s="216" t="str">
        <f>Deductions!A57</f>
        <v>Extra 3 - Right</v>
      </c>
      <c r="V42" s="217"/>
      <c r="W42" s="181">
        <f>'DFC 12'!W42</f>
        <v>0</v>
      </c>
      <c r="X42" s="181">
        <f>'DFC 12'!X42</f>
        <v>0</v>
      </c>
      <c r="Y42" s="181">
        <f>'DFC 12'!Y42</f>
        <v>0</v>
      </c>
      <c r="Z42" s="68">
        <v>36</v>
      </c>
    </row>
    <row r="43" spans="2:30" s="41" customFormat="1" ht="22.5" customHeight="1" x14ac:dyDescent="0.3">
      <c r="B43" s="64">
        <v>37</v>
      </c>
      <c r="C43" s="266" t="s">
        <v>74</v>
      </c>
      <c r="D43" s="267"/>
      <c r="E43" s="65"/>
      <c r="F43" s="65"/>
      <c r="G43" s="65"/>
      <c r="H43" s="65"/>
      <c r="I43" s="65"/>
      <c r="J43" s="65"/>
      <c r="K43" s="66"/>
      <c r="L43" s="65"/>
      <c r="M43" s="66"/>
      <c r="N43" s="65"/>
      <c r="O43" s="65"/>
      <c r="P43" s="67"/>
      <c r="Q43" s="198"/>
      <c r="R43" s="197" t="str">
        <f>IF(SUM(R38:R42)=0," ",(SUM(R38:R42)))</f>
        <v xml:space="preserve"> </v>
      </c>
      <c r="S43" s="197" t="str">
        <f>IF(SUM(S38:S42)=0," ",(SUM(S38:S42)))</f>
        <v xml:space="preserve"> </v>
      </c>
      <c r="T43" s="197" t="str">
        <f>IF(SUM(T38:T42)=0," ",(SUM(T38:T42)))</f>
        <v xml:space="preserve"> </v>
      </c>
      <c r="U43" s="70" t="s">
        <v>77</v>
      </c>
      <c r="V43" s="90"/>
      <c r="W43" s="197">
        <f>SUM(W28:W42)</f>
        <v>0</v>
      </c>
      <c r="X43" s="197">
        <f t="shared" ref="X43:Y43" si="0">SUM(X28:X42)</f>
        <v>0</v>
      </c>
      <c r="Y43" s="197">
        <f t="shared" si="0"/>
        <v>0</v>
      </c>
      <c r="Z43" s="68">
        <v>37</v>
      </c>
    </row>
    <row r="44" spans="2:30" s="41" customFormat="1" ht="22.5" customHeight="1" thickBot="1" x14ac:dyDescent="0.35">
      <c r="B44" s="64">
        <v>38</v>
      </c>
      <c r="C44" s="258" t="s">
        <v>79</v>
      </c>
      <c r="D44" s="259"/>
      <c r="E44" s="65"/>
      <c r="F44" s="65"/>
      <c r="G44" s="65"/>
      <c r="H44" s="65"/>
      <c r="I44" s="65"/>
      <c r="J44" s="65"/>
      <c r="K44" s="66"/>
      <c r="L44" s="65"/>
      <c r="M44" s="66"/>
      <c r="N44" s="65"/>
      <c r="O44" s="65"/>
      <c r="P44" s="67"/>
      <c r="Q44" s="180"/>
      <c r="R44" s="181" t="str">
        <f>IF((OR(R43&gt;W43,W43=" "))," ",W43-R43)</f>
        <v xml:space="preserve"> </v>
      </c>
      <c r="S44" s="181" t="str">
        <f>IF((OR(S43&gt;X43,X43=" "))," ",X43-S43)</f>
        <v xml:space="preserve"> </v>
      </c>
      <c r="T44" s="181" t="str">
        <f>IF((OR(T43&gt;Y43,Y43=" "))," ",Y43-T43)</f>
        <v xml:space="preserve"> </v>
      </c>
      <c r="U44" s="193" t="s">
        <v>40</v>
      </c>
      <c r="V44" s="89"/>
      <c r="W44" s="181" t="str">
        <f>IF((OR(W43&gt;R43,R43=" "))," ",R43-W43)</f>
        <v xml:space="preserve"> </v>
      </c>
      <c r="X44" s="181" t="str">
        <f>IF((OR(X43&gt;S43,S43=" "))," ",S43-X43)</f>
        <v xml:space="preserve"> </v>
      </c>
      <c r="Y44" s="181" t="str">
        <f>IF((OR(Y43&gt;T43,T43=" "))," ",T43-Y43)</f>
        <v xml:space="preserve"> </v>
      </c>
      <c r="Z44" s="68">
        <v>38</v>
      </c>
    </row>
    <row r="45" spans="2:30" s="41" customFormat="1" ht="30.75" customHeight="1" thickBot="1" x14ac:dyDescent="0.35">
      <c r="B45" s="79">
        <v>39</v>
      </c>
      <c r="C45" s="260" t="s">
        <v>24</v>
      </c>
      <c r="D45" s="261"/>
      <c r="E45" s="80"/>
      <c r="F45" s="80"/>
      <c r="G45" s="80"/>
      <c r="H45" s="80"/>
      <c r="I45" s="80"/>
      <c r="J45" s="80"/>
      <c r="K45" s="81"/>
      <c r="L45" s="80"/>
      <c r="M45" s="81"/>
      <c r="N45" s="80"/>
      <c r="O45" s="80"/>
      <c r="P45" s="82"/>
      <c r="Q45" s="203"/>
      <c r="R45" s="204" t="str">
        <f>IF(SUM(R43:R44)=0," ",SUM(R43:R44))</f>
        <v xml:space="preserve"> </v>
      </c>
      <c r="S45" s="204" t="str">
        <f>IF(SUM(S43:S44)=0," ",SUM(S43:S44))</f>
        <v xml:space="preserve"> </v>
      </c>
      <c r="T45" s="204" t="str">
        <f>IF(SUM(T43:T44)=0," ",SUM(T43:T44))</f>
        <v xml:space="preserve"> </v>
      </c>
      <c r="U45" s="193" t="s">
        <v>24</v>
      </c>
      <c r="V45" s="97"/>
      <c r="W45" s="204" t="str">
        <f>IF(SUM(W43:W44)=0," ",SUM(W43:W44))</f>
        <v xml:space="preserve"> </v>
      </c>
      <c r="X45" s="204" t="str">
        <f>IF(SUM(X43:X44)=0," ",SUM(X43:X44))</f>
        <v xml:space="preserve"> </v>
      </c>
      <c r="Y45" s="197" t="str">
        <f>IF(SUM(Y43:Y44)=0," ",SUM(Y43:Y44))</f>
        <v xml:space="preserve"> </v>
      </c>
      <c r="Z45" s="83">
        <v>39</v>
      </c>
      <c r="AA45" s="44"/>
      <c r="AB45" s="44"/>
      <c r="AC45" s="44"/>
      <c r="AD45" s="44"/>
    </row>
    <row r="46" spans="2:30" s="41" customFormat="1" ht="15" customHeight="1" thickTop="1" x14ac:dyDescent="0.2">
      <c r="B46" s="218" t="s">
        <v>28</v>
      </c>
      <c r="C46" s="219" t="s">
        <v>34</v>
      </c>
      <c r="D46" s="220"/>
      <c r="E46" s="221"/>
      <c r="F46" s="221"/>
      <c r="G46" s="221"/>
      <c r="H46" s="221"/>
      <c r="I46" s="221"/>
      <c r="J46" s="221"/>
      <c r="K46" s="222"/>
      <c r="L46" s="221"/>
      <c r="M46" s="222"/>
      <c r="N46" s="221"/>
      <c r="O46" s="221"/>
      <c r="T46" s="223"/>
      <c r="U46" s="224"/>
      <c r="V46" s="225"/>
      <c r="W46" s="223"/>
      <c r="X46" s="223"/>
      <c r="Y46" s="226"/>
      <c r="Z46" s="226"/>
      <c r="AA46" s="42"/>
      <c r="AB46" s="42"/>
      <c r="AC46" s="42"/>
      <c r="AD46" s="42"/>
    </row>
    <row r="47" spans="2:30" s="41" customFormat="1" ht="15" customHeight="1" thickBot="1" x14ac:dyDescent="0.25">
      <c r="B47" s="227" t="s">
        <v>29</v>
      </c>
      <c r="C47" s="228" t="s">
        <v>33</v>
      </c>
      <c r="D47" s="225"/>
      <c r="E47" s="229"/>
      <c r="F47" s="229"/>
      <c r="G47" s="229"/>
      <c r="H47" s="229"/>
      <c r="I47" s="229"/>
      <c r="J47" s="229"/>
      <c r="K47" s="230"/>
      <c r="L47" s="229"/>
      <c r="M47" s="230"/>
      <c r="N47" s="229"/>
      <c r="O47" s="229"/>
      <c r="Q47" s="32" t="s">
        <v>80</v>
      </c>
      <c r="R47" s="231"/>
      <c r="T47" s="232"/>
      <c r="U47" s="225"/>
      <c r="V47" s="225"/>
      <c r="W47" s="232"/>
      <c r="X47" s="232"/>
      <c r="Y47" s="42"/>
      <c r="Z47" s="42"/>
      <c r="AA47" s="42"/>
      <c r="AB47" s="42"/>
      <c r="AC47" s="42"/>
      <c r="AD47" s="42"/>
    </row>
    <row r="48" spans="2:30" s="41" customFormat="1" ht="26.25" customHeight="1" thickBot="1" x14ac:dyDescent="0.3">
      <c r="B48" s="227" t="s">
        <v>30</v>
      </c>
      <c r="C48" s="228" t="s">
        <v>32</v>
      </c>
      <c r="D48" s="225"/>
      <c r="E48" s="229"/>
      <c r="F48" s="229"/>
      <c r="G48" s="229"/>
      <c r="H48" s="229"/>
      <c r="I48" s="229"/>
      <c r="J48" s="229"/>
      <c r="K48" s="230"/>
      <c r="L48" s="229"/>
      <c r="M48" s="230"/>
      <c r="N48" s="229"/>
      <c r="O48" s="229"/>
      <c r="Q48" s="233" t="s">
        <v>81</v>
      </c>
      <c r="R48" s="234" t="str">
        <f>IF((SUM(R44:T44)-SUM(W44:Y44))=0," ",(SUM(R44:T44)-SUM(W44:Y44)))</f>
        <v xml:space="preserve"> </v>
      </c>
      <c r="T48" s="232"/>
      <c r="U48" s="225"/>
      <c r="V48" s="225"/>
      <c r="W48" s="232"/>
      <c r="X48" s="232"/>
      <c r="Y48" s="42"/>
      <c r="Z48" s="42"/>
      <c r="AA48" s="42"/>
      <c r="AB48" s="42"/>
      <c r="AC48" s="42"/>
      <c r="AD48" s="42"/>
    </row>
    <row r="49" spans="2:30" s="41" customFormat="1" ht="15" customHeight="1" x14ac:dyDescent="0.2">
      <c r="B49" s="227" t="s">
        <v>31</v>
      </c>
      <c r="C49" s="235" t="s">
        <v>75</v>
      </c>
      <c r="D49" s="225"/>
      <c r="E49" s="229"/>
      <c r="F49" s="229"/>
      <c r="G49" s="229"/>
      <c r="H49" s="229"/>
      <c r="I49" s="229"/>
      <c r="J49" s="229"/>
      <c r="K49" s="230"/>
      <c r="L49" s="229"/>
      <c r="M49" s="230"/>
      <c r="N49" s="229"/>
      <c r="O49" s="229"/>
      <c r="T49" s="232"/>
      <c r="U49" s="225"/>
      <c r="V49" s="225"/>
      <c r="W49" s="232"/>
      <c r="X49" s="232"/>
      <c r="Y49" s="42"/>
      <c r="Z49" s="42"/>
      <c r="AA49" s="42"/>
      <c r="AB49" s="42"/>
      <c r="AC49" s="42"/>
      <c r="AD49" s="42"/>
    </row>
  </sheetData>
  <sheetProtection sheet="1" formatCells="0" selectLockedCells="1"/>
  <mergeCells count="45">
    <mergeCell ref="C11:D11"/>
    <mergeCell ref="D1:P1"/>
    <mergeCell ref="Q1:S1"/>
    <mergeCell ref="V1:W1"/>
    <mergeCell ref="X1:Z1"/>
    <mergeCell ref="W2:Z2"/>
    <mergeCell ref="G4:O4"/>
    <mergeCell ref="V4:X4"/>
    <mergeCell ref="Y4:Z4"/>
    <mergeCell ref="C6:P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8:K38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7:P37"/>
    <mergeCell ref="C45:D45"/>
    <mergeCell ref="C39:D39"/>
    <mergeCell ref="C40:D40"/>
    <mergeCell ref="C41:D41"/>
    <mergeCell ref="C42:D42"/>
    <mergeCell ref="C43:D43"/>
    <mergeCell ref="C44:D44"/>
  </mergeCells>
  <printOptions horizontalCentered="1" verticalCentered="1"/>
  <pageMargins left="0" right="0" top="0" bottom="0" header="0" footer="0"/>
  <pageSetup scale="4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DFC 12</vt:lpstr>
      <vt:lpstr>Commissions</vt:lpstr>
      <vt:lpstr>Exemptions</vt:lpstr>
      <vt:lpstr>Deductions</vt:lpstr>
      <vt:lpstr>MV Recap</vt:lpstr>
      <vt:lpstr>Check Sheet</vt:lpstr>
      <vt:lpstr>MV Only</vt:lpstr>
      <vt:lpstr>Property Only</vt:lpstr>
      <vt:lpstr>Commissions!Print_Area</vt:lpstr>
      <vt:lpstr>Deductions!Print_Area</vt:lpstr>
      <vt:lpstr>'DFC 12'!Print_Area</vt:lpstr>
      <vt:lpstr>Exemptions!Print_Area</vt:lpstr>
      <vt:lpstr>'MV Only'!Print_Area</vt:lpstr>
      <vt:lpstr>'Property Only'!Print_Area</vt:lpstr>
    </vt:vector>
  </TitlesOfParts>
  <Company>Morgan County Court 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mrobberts</dc:creator>
  <cp:lastModifiedBy>Neese, Jenny</cp:lastModifiedBy>
  <cp:lastPrinted>2018-10-04T19:04:59Z</cp:lastPrinted>
  <dcterms:created xsi:type="dcterms:W3CDTF">2004-08-10T13:46:30Z</dcterms:created>
  <dcterms:modified xsi:type="dcterms:W3CDTF">2019-10-11T20:27:08Z</dcterms:modified>
</cp:coreProperties>
</file>